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main\Private\ОКС\Тендеры\Тендеры 2025\Ойлгазтэт\2025 Тендер СМР ЛЭП-10 кВ\На сайт\Прил. №3_Тех задание_СМР ЛЭП-10 кВ (2025г.) (Приложения)\"/>
    </mc:Choice>
  </mc:AlternateContent>
  <xr:revisionPtr revIDLastSave="0" documentId="13_ncr:1_{32ED2015-F354-40A2-B5A3-863078F4BE8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Строительство ЛЭП АШ_мр по ГЭСН" sheetId="1" r:id="rId1"/>
    <sheet name="Строительство ЛЭП Алекс_ЛУ по Г" sheetId="2" r:id="rId2"/>
  </sheets>
  <definedNames>
    <definedName name="_xlnm.Print_Titles" localSheetId="1">'Строительство ЛЭП Алекс_ЛУ по Г'!$14:$14</definedName>
    <definedName name="_xlnm.Print_Titles" localSheetId="0">'Строительство ЛЭП АШ_мр по ГЭСН'!$14:$14</definedName>
    <definedName name="_xlnm.Print_Area" localSheetId="1">'Строительство ЛЭП Алекс_ЛУ по Г'!$A:$D</definedName>
    <definedName name="_xlnm.Print_Area" localSheetId="0">'Строительство ЛЭП АШ_мр по ГЭСН'!$A:$D</definedName>
  </definedNames>
  <calcPr calcId="191029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9" i="2" l="1"/>
  <c r="D47" i="2"/>
  <c r="D46" i="2"/>
  <c r="D83" i="1"/>
  <c r="D53" i="1"/>
  <c r="D50" i="1"/>
  <c r="D49" i="1"/>
  <c r="A43" i="2" l="1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A57" i="1"/>
  <c r="A56" i="1"/>
  <c r="A55" i="1"/>
  <c r="A54" i="1"/>
  <c r="A53" i="1"/>
  <c r="A52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</calcChain>
</file>

<file path=xl/sharedStrings.xml><?xml version="1.0" encoding="utf-8"?>
<sst xmlns="http://schemas.openxmlformats.org/spreadsheetml/2006/main" count="473" uniqueCount="107">
  <si>
    <t>Стройка</t>
  </si>
  <si>
    <t>Обустройство Ашировского и Малокинельского лицензионных участков АО «Ойлгазтэт». ЛЭП-10 кВ»</t>
  </si>
  <si>
    <t>Объект</t>
  </si>
  <si>
    <t/>
  </si>
  <si>
    <t>Строительство ЛЭП 10-кВ</t>
  </si>
  <si>
    <t>№ п/п</t>
  </si>
  <si>
    <t>Наименование ресурса</t>
  </si>
  <si>
    <t>Ед. изм.</t>
  </si>
  <si>
    <t>Кол.</t>
  </si>
  <si>
    <t>Ресурсы подрядчика</t>
  </si>
  <si>
    <t xml:space="preserve">          Материалы</t>
  </si>
  <si>
    <t>т</t>
  </si>
  <si>
    <t xml:space="preserve">1 </t>
  </si>
  <si>
    <t>кг</t>
  </si>
  <si>
    <t>м3</t>
  </si>
  <si>
    <t>Прокат стальной горячекатаный полосовой, марки стали Ст3сп, Ст3пс, размеры 50х5 мм</t>
  </si>
  <si>
    <t>Уголок стальной горячекатаный равнополочный, марки стали Ст3сп, Ст3пс, ширина полок 35-56 мм, толщина полки 3-5 мм</t>
  </si>
  <si>
    <t>Сталь арматурная горячекатаная гладкая, класс A-I, диаметр 6-22 мм</t>
  </si>
  <si>
    <t>Грунтовка ГФ-021</t>
  </si>
  <si>
    <t>Эмаль ПФ-115, цветная, белый</t>
  </si>
  <si>
    <t>Эмаль ЭП-140</t>
  </si>
  <si>
    <t>Уайт-спирит</t>
  </si>
  <si>
    <t>Соединитель алюминиевых и сталеалюминиевых проводов (СОАС) 062-3</t>
  </si>
  <si>
    <t>шт</t>
  </si>
  <si>
    <t>Колпачки полиэтиленовые К-6</t>
  </si>
  <si>
    <t>100 шт</t>
  </si>
  <si>
    <t>Провода неизолированные для воздушных линий электропередачи из стальных оцинкованных проволок 1 группы и алюминиевых проволок марки АС, сечением 70/11 мм2</t>
  </si>
  <si>
    <t>м</t>
  </si>
  <si>
    <t>Подстанция КТПН 160 кВА с трансформатором</t>
  </si>
  <si>
    <t>компл</t>
  </si>
  <si>
    <t>Узел крепления У1</t>
  </si>
  <si>
    <t>шт.</t>
  </si>
  <si>
    <t>Болт Б5</t>
  </si>
  <si>
    <t>Разъединитель РЛНД 1-10/400 СЭЩ с приводом ПРНЗ 10-У1</t>
  </si>
  <si>
    <t>к-т</t>
  </si>
  <si>
    <t>Болт Б1</t>
  </si>
  <si>
    <t>Болт Б6</t>
  </si>
  <si>
    <t>Надставка ТС-1  83,5кг</t>
  </si>
  <si>
    <t>Оттяжка анкерная железобетонных опор ВЛ-10 кВ     ОТ-4-3шт</t>
  </si>
  <si>
    <t>компл.</t>
  </si>
  <si>
    <t>Кронштейн У-5 (3.407.1-143)</t>
  </si>
  <si>
    <t>Заземляющий проводник ЗП1   1м.</t>
  </si>
  <si>
    <t>Накладка ОГ14</t>
  </si>
  <si>
    <t>Накладка ОГ15</t>
  </si>
  <si>
    <t>Накладка ОТ6</t>
  </si>
  <si>
    <t>Вал привода РА-3 (3.407.1-143.8)</t>
  </si>
  <si>
    <t>Смесь песчано-гравийная природная</t>
  </si>
  <si>
    <t>Стойки опор железобетонные, объем от 0,4 до 0,8 м3, бетон В30, расход арматуры от 100 до 150 кг/м3</t>
  </si>
  <si>
    <t>Оттяжка стальная для опор, марка ОТ-3</t>
  </si>
  <si>
    <t>Оттяжка стальная для опор, марка ОТ-5</t>
  </si>
  <si>
    <t>Траверсы стальные</t>
  </si>
  <si>
    <t>Траверсы стальные ТМ-3</t>
  </si>
  <si>
    <t>Прокат стальной горячекатаный круглый, марки стали Ст3сп, Ст3пс, диаметр 14-50 мм</t>
  </si>
  <si>
    <t>Прокат стальной горячекатаный полосовой, марки стали Ст3сп, Ст3пс, размеры 40х4 мм</t>
  </si>
  <si>
    <t>Уголок стальной горячекатаный равнополочный, марки стали Ст3сп, Ст3пс, ширина полок 63-100 мм, толщина полки 4-16 мм</t>
  </si>
  <si>
    <t>Прокат просечно-вытяжной горячекатаный, марки стали Ст3пс, Ст3сп, ширина 500 мм, толщина 4 мм</t>
  </si>
  <si>
    <t>Зажим аппаратный прессуемый: А2А-50-2</t>
  </si>
  <si>
    <t>Зажимы аппаратные прессуемые А2А-50-2</t>
  </si>
  <si>
    <t>Зажимы аппаратные прессуемые А2А-50-Т</t>
  </si>
  <si>
    <t>Зажим плашечный соединительный ПА-2-1</t>
  </si>
  <si>
    <t>Зажим плашечный соединительный ПА 2-2</t>
  </si>
  <si>
    <t>Зажим: плашечный соединительный ПА 2-2</t>
  </si>
  <si>
    <t>Серьга СР-7-16</t>
  </si>
  <si>
    <t>Ушко: однолапчатое У1-7-16</t>
  </si>
  <si>
    <t>Колпачки изолирующие</t>
  </si>
  <si>
    <t>Зажим натяжной болтовый НБ-2-6А</t>
  </si>
  <si>
    <t>Кабель силовой с медными жилами ВВГнг(А) 4х50мк(N)-1000</t>
  </si>
  <si>
    <t>1000 м</t>
  </si>
  <si>
    <t>Изолятор подвесной стеклянный ПСД-70Е</t>
  </si>
  <si>
    <t>Изоляторы линейные штыревые фарфоровые ШФ 20-Г</t>
  </si>
  <si>
    <t>Хомут для крепления траверс окрашенный</t>
  </si>
  <si>
    <t>Узел крепления укоса У-1</t>
  </si>
  <si>
    <t>Оголовок стальной крепления на железобетонных опорах, тип ОГ-2</t>
  </si>
  <si>
    <t>Оголовок стальной крепления на железобетонных опорах, тип ОГ-5</t>
  </si>
  <si>
    <t>Кронштейн РА-1 для установки разъединителя (тип РЛНД) на воздушных ЛЭП 6-10 кВ</t>
  </si>
  <si>
    <t>Кронштейн РА-2 для установки разъединителя (тип РЛНД) на воздушных ЛЭП 6-10 кВ</t>
  </si>
  <si>
    <t>Кронштейн РА-4 для присоединения неизолированных проводов к линейным разъединителям (тип РДЗ, РЛНД) на воздушных ЛЭП 6-10 кВ</t>
  </si>
  <si>
    <t>Кронштейн РА-5 для присоединения неизолированных проводов к линейным разъединителям (тип РДЗ, РЛНД) на воздушных ЛЭП 6-10 кВ</t>
  </si>
  <si>
    <t>Скоба СК-7-1А</t>
  </si>
  <si>
    <t xml:space="preserve">          Оборудование</t>
  </si>
  <si>
    <t>Пункт коммерческого учета ПКУ-10 кВ</t>
  </si>
  <si>
    <t>Обустройство Александровского лицензионного участка ООО «ГЕОПРОГРЕСС». ЛЭП-10 кВ</t>
  </si>
  <si>
    <t>Ресурсы заказчика</t>
  </si>
  <si>
    <t>Траверсы стальные  ТМ-6</t>
  </si>
  <si>
    <t>Зажим соединительный: плашечный ПС-2-1</t>
  </si>
  <si>
    <t>Траверсы стальные  ТМ-13</t>
  </si>
  <si>
    <t>Траверсы стальные  ТМ-17</t>
  </si>
  <si>
    <t>Прокат стальной горячекатаный круглый, марки стали Ст3сп, Ст3пс, диаметр 12 мм</t>
  </si>
  <si>
    <t>Стойки опор железобетонные, объем до 1,5 м3, бетон В25, расход арматуры от 100 до 150 кг/м3  Стойка опоры СНВ 164-12</t>
  </si>
  <si>
    <t>Анкеры цилиндрические, железобетонные  Анкеры цилиндрические АЦ-1</t>
  </si>
  <si>
    <t>Прокат стальной горячекатаный круглый, марки стали Ст3сп, Ст3пс, диаметр 14-50 мм, диаметр 18 мм</t>
  </si>
  <si>
    <t>Хомут для крепления траверс окрашенный, Х-33</t>
  </si>
  <si>
    <t>Хомут для крепления траверс окрашенный, Х-7</t>
  </si>
  <si>
    <t>Хомут для крепления траверс окрашенный, Х-8</t>
  </si>
  <si>
    <t>Хомут для крепления траверс окрашенный, Х-1</t>
  </si>
  <si>
    <t>Приложение В1</t>
  </si>
  <si>
    <t>Приложение Б1</t>
  </si>
  <si>
    <t>к техническому заданию</t>
  </si>
  <si>
    <t>Разделительная ведомость материалов и оборудования №1</t>
  </si>
  <si>
    <t>Анкеры цилиндрические, железобетонные, Анкеры цилиндрические АЦ-1</t>
  </si>
  <si>
    <t>Стойки опор железобетонные, объем до 1,5 м3, бетон В25, расход арматуры от 100 до 150 кг/м3, Стойка опоры СНВ 164-12</t>
  </si>
  <si>
    <t>Блоки железобетонные для стен подвалов полнотелые с вырезом, объем до 0,6 м3, бетон В7,5, расход арматуры до 50 кг/м3, ФБС24-4-6-П</t>
  </si>
  <si>
    <t>Зажим плашечный соединительный ПС-2-1</t>
  </si>
  <si>
    <t>Прокат стальной горячекатаный круглый, марки стали Ст3сп, Ст3пс, диаметр 18мм</t>
  </si>
  <si>
    <t>Скобы накладные (Скоба Сш-2)</t>
  </si>
  <si>
    <t>Приложение В2</t>
  </si>
  <si>
    <t>Разделительная ведомость материалов и оборудования 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</si>
</sst>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00"/>
    <numFmt numFmtId="165" formatCode="0.0"/>
    <numFmt numFmtId="166" formatCode="0.0000000"/>
    <numFmt numFmtId="167" formatCode="0.000000"/>
    <numFmt numFmtId="168" formatCode="0.0000"/>
    <numFmt numFmtId="169" formatCode="0.00000"/>
  </numFmts>
  <fonts count="10" x14ac:knownFonts="1">
    <font>
      <sz val="11"/>
      <name val="Calibri"/>
      <charset val="1"/>
    </font>
    <font>
      <sz val="8"/>
      <color rgb="FF000000"/>
      <name val="Arial"/>
      <charset val="204"/>
    </font>
    <font>
      <sz val="11"/>
      <color rgb="FF000000"/>
      <name val="Calibri"/>
      <charset val="204"/>
    </font>
    <font>
      <b/>
      <sz val="12"/>
      <name val="Arial"/>
      <charset val="204"/>
    </font>
    <font>
      <b/>
      <sz val="14"/>
      <name val="Arial"/>
      <charset val="204"/>
    </font>
    <font>
      <sz val="9"/>
      <name val="Arial"/>
      <charset val="204"/>
    </font>
    <font>
      <b/>
      <sz val="9"/>
      <color rgb="FF000000"/>
      <name val="Arial"/>
      <charset val="204"/>
    </font>
    <font>
      <sz val="8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9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center"/>
    </xf>
    <xf numFmtId="49" fontId="5" fillId="0" borderId="0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wrapText="1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6" fillId="0" borderId="0" xfId="0" applyNumberFormat="1" applyFont="1" applyFill="1" applyBorder="1" applyAlignment="1" applyProtection="1">
      <alignment wrapText="1"/>
    </xf>
    <xf numFmtId="0" fontId="1" fillId="0" borderId="5" xfId="0" applyNumberFormat="1" applyFont="1" applyFill="1" applyBorder="1" applyAlignment="1" applyProtection="1">
      <alignment horizontal="center" vertical="top" wrapText="1"/>
    </xf>
    <xf numFmtId="0" fontId="1" fillId="0" borderId="1" xfId="0" applyNumberFormat="1" applyFont="1" applyFill="1" applyBorder="1" applyAlignment="1" applyProtection="1">
      <alignment vertical="top" wrapText="1"/>
    </xf>
    <xf numFmtId="0" fontId="1" fillId="0" borderId="1" xfId="0" applyNumberFormat="1" applyFont="1" applyFill="1" applyBorder="1" applyAlignment="1" applyProtection="1">
      <alignment horizontal="center" vertical="top" wrapText="1"/>
    </xf>
    <xf numFmtId="164" fontId="1" fillId="0" borderId="1" xfId="0" applyNumberFormat="1" applyFont="1" applyFill="1" applyBorder="1" applyAlignment="1" applyProtection="1">
      <alignment horizontal="center" vertical="top" wrapText="1"/>
    </xf>
    <xf numFmtId="2" fontId="1" fillId="0" borderId="1" xfId="0" applyNumberFormat="1" applyFont="1" applyFill="1" applyBorder="1" applyAlignment="1" applyProtection="1">
      <alignment horizontal="center" vertical="top" wrapText="1"/>
    </xf>
    <xf numFmtId="165" fontId="1" fillId="0" borderId="1" xfId="0" applyNumberFormat="1" applyFont="1" applyFill="1" applyBorder="1" applyAlignment="1" applyProtection="1">
      <alignment horizontal="center" vertical="top" wrapText="1"/>
    </xf>
    <xf numFmtId="166" fontId="1" fillId="0" borderId="1" xfId="0" applyNumberFormat="1" applyFont="1" applyFill="1" applyBorder="1" applyAlignment="1" applyProtection="1">
      <alignment horizontal="center" vertical="top" wrapText="1"/>
    </xf>
    <xf numFmtId="167" fontId="1" fillId="0" borderId="1" xfId="0" applyNumberFormat="1" applyFont="1" applyFill="1" applyBorder="1" applyAlignment="1" applyProtection="1">
      <alignment horizontal="center" vertical="top" wrapText="1"/>
    </xf>
    <xf numFmtId="168" fontId="1" fillId="0" borderId="1" xfId="0" applyNumberFormat="1" applyFont="1" applyFill="1" applyBorder="1" applyAlignment="1" applyProtection="1">
      <alignment horizontal="center" vertical="top" wrapText="1"/>
    </xf>
    <xf numFmtId="169" fontId="1" fillId="0" borderId="1" xfId="0" applyNumberFormat="1" applyFont="1" applyFill="1" applyBorder="1" applyAlignment="1" applyProtection="1">
      <alignment horizontal="center" vertical="top" wrapText="1"/>
    </xf>
    <xf numFmtId="1" fontId="1" fillId="0" borderId="1" xfId="0" applyNumberFormat="1" applyFont="1" applyFill="1" applyBorder="1" applyAlignment="1" applyProtection="1">
      <alignment horizontal="center" vertical="top" wrapText="1"/>
    </xf>
    <xf numFmtId="0" fontId="7" fillId="0" borderId="1" xfId="0" applyNumberFormat="1" applyFont="1" applyFill="1" applyBorder="1" applyAlignment="1" applyProtection="1">
      <alignment vertical="top" wrapText="1"/>
    </xf>
    <xf numFmtId="0" fontId="7" fillId="0" borderId="1" xfId="0" applyNumberFormat="1" applyFont="1" applyFill="1" applyBorder="1" applyAlignment="1" applyProtection="1">
      <alignment horizontal="center" vertical="top" wrapText="1"/>
    </xf>
    <xf numFmtId="0" fontId="7" fillId="0" borderId="0" xfId="0" applyFont="1"/>
    <xf numFmtId="0" fontId="8" fillId="0" borderId="0" xfId="0" applyFont="1"/>
    <xf numFmtId="0" fontId="7" fillId="0" borderId="0" xfId="0" applyFont="1" applyAlignment="1">
      <alignment wrapText="1"/>
    </xf>
    <xf numFmtId="0" fontId="9" fillId="0" borderId="0" xfId="0" applyFont="1"/>
    <xf numFmtId="0" fontId="6" fillId="0" borderId="2" xfId="0" applyNumberFormat="1" applyFont="1" applyFill="1" applyBorder="1" applyAlignment="1" applyProtection="1">
      <alignment horizontal="center" vertical="center" wrapText="1"/>
    </xf>
    <xf numFmtId="0" fontId="6" fillId="0" borderId="3" xfId="0" applyNumberFormat="1" applyFont="1" applyFill="1" applyBorder="1" applyAlignment="1" applyProtection="1">
      <alignment horizontal="center" vertical="center" wrapText="1"/>
    </xf>
    <xf numFmtId="0" fontId="6" fillId="0" borderId="4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0" fontId="5" fillId="0" borderId="0" xfId="0" applyNumberFormat="1" applyFont="1" applyFill="1" applyBorder="1" applyAlignment="1" applyProtection="1">
      <alignment horizontal="left" vertical="top" wrapText="1"/>
    </xf>
    <xf numFmtId="0" fontId="6" fillId="0" borderId="2" xfId="0" applyNumberFormat="1" applyFont="1" applyFill="1" applyBorder="1" applyAlignment="1" applyProtection="1">
      <alignment horizontal="center" vertical="top" wrapText="1"/>
    </xf>
    <xf numFmtId="0" fontId="6" fillId="0" borderId="3" xfId="0" applyNumberFormat="1" applyFont="1" applyFill="1" applyBorder="1" applyAlignment="1" applyProtection="1">
      <alignment horizontal="center" vertical="top" wrapText="1"/>
    </xf>
    <xf numFmtId="0" fontId="6" fillId="0" borderId="4" xfId="0" applyNumberFormat="1" applyFont="1" applyFill="1" applyBorder="1" applyAlignment="1" applyProtection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00"/>
  <sheetViews>
    <sheetView tabSelected="1" workbookViewId="0">
      <selection activeCell="A3" sqref="A3:XFD6"/>
    </sheetView>
  </sheetViews>
  <sheetFormatPr defaultColWidth="9.140625" defaultRowHeight="10.5" customHeight="1" x14ac:dyDescent="0.2"/>
  <cols>
    <col min="1" max="1" width="7.7109375" style="1" customWidth="1"/>
    <col min="2" max="2" width="49.42578125" style="1" customWidth="1"/>
    <col min="3" max="3" width="11" style="1" customWidth="1"/>
    <col min="4" max="4" width="13.5703125" style="1" customWidth="1"/>
    <col min="5" max="5" width="9" style="1" customWidth="1"/>
    <col min="6" max="6" width="0" style="1" hidden="1" customWidth="1"/>
    <col min="7" max="15" width="9.140625" style="1"/>
    <col min="16" max="18" width="74" style="2" hidden="1" customWidth="1"/>
    <col min="19" max="20" width="101" style="2" hidden="1" customWidth="1"/>
    <col min="21" max="16384" width="9.140625" style="1"/>
  </cols>
  <sheetData>
    <row r="1" spans="1:20" s="24" customFormat="1" ht="11.25" customHeight="1" x14ac:dyDescent="0.2">
      <c r="C1" s="25" t="s">
        <v>95</v>
      </c>
      <c r="F1" s="25" t="s">
        <v>96</v>
      </c>
      <c r="K1" s="26"/>
      <c r="L1" s="26"/>
    </row>
    <row r="2" spans="1:20" s="24" customFormat="1" ht="11.25" customHeight="1" x14ac:dyDescent="0.2">
      <c r="C2" s="27" t="s">
        <v>97</v>
      </c>
      <c r="F2" s="25" t="s">
        <v>97</v>
      </c>
      <c r="K2" s="26"/>
      <c r="L2" s="26"/>
    </row>
    <row r="7" spans="1:20" s="3" customFormat="1" ht="15.75" x14ac:dyDescent="0.25">
      <c r="A7" s="31" t="s">
        <v>98</v>
      </c>
      <c r="B7" s="31"/>
      <c r="C7" s="31"/>
      <c r="D7" s="31"/>
    </row>
    <row r="8" spans="1:20" s="3" customFormat="1" ht="10.5" customHeight="1" x14ac:dyDescent="0.25">
      <c r="B8" s="4"/>
    </row>
    <row r="9" spans="1:20" s="3" customFormat="1" ht="24.75" x14ac:dyDescent="0.25">
      <c r="A9" s="5" t="s">
        <v>0</v>
      </c>
      <c r="B9" s="32" t="s">
        <v>1</v>
      </c>
      <c r="C9" s="32"/>
      <c r="D9" s="32"/>
      <c r="P9" s="6" t="s">
        <v>1</v>
      </c>
    </row>
    <row r="10" spans="1:20" s="3" customFormat="1" ht="15" x14ac:dyDescent="0.25">
      <c r="A10" s="5"/>
      <c r="B10" s="32"/>
      <c r="C10" s="32"/>
      <c r="D10" s="32"/>
      <c r="Q10" s="6" t="s">
        <v>3</v>
      </c>
    </row>
    <row r="11" spans="1:20" s="3" customFormat="1" ht="15" customHeight="1" x14ac:dyDescent="0.25">
      <c r="A11" s="5" t="s">
        <v>2</v>
      </c>
      <c r="B11" s="32" t="s">
        <v>4</v>
      </c>
      <c r="C11" s="32"/>
      <c r="D11" s="32"/>
      <c r="R11" s="6" t="s">
        <v>4</v>
      </c>
    </row>
    <row r="12" spans="1:20" s="3" customFormat="1" ht="19.5" customHeight="1" x14ac:dyDescent="0.25">
      <c r="A12" s="7"/>
    </row>
    <row r="13" spans="1:20" s="3" customFormat="1" ht="36" customHeight="1" x14ac:dyDescent="0.25">
      <c r="A13" s="8" t="s">
        <v>5</v>
      </c>
      <c r="B13" s="8" t="s">
        <v>6</v>
      </c>
      <c r="C13" s="8" t="s">
        <v>7</v>
      </c>
      <c r="D13" s="8" t="s">
        <v>8</v>
      </c>
    </row>
    <row r="14" spans="1:20" s="3" customFormat="1" ht="15" x14ac:dyDescent="0.25">
      <c r="A14" s="9">
        <v>1</v>
      </c>
      <c r="B14" s="9">
        <v>2</v>
      </c>
      <c r="C14" s="9">
        <v>3</v>
      </c>
      <c r="D14" s="9">
        <v>4</v>
      </c>
    </row>
    <row r="15" spans="1:20" s="3" customFormat="1" ht="15" x14ac:dyDescent="0.25">
      <c r="A15" s="28" t="s">
        <v>9</v>
      </c>
      <c r="B15" s="29"/>
      <c r="C15" s="29"/>
      <c r="D15" s="30"/>
      <c r="S15" s="10" t="s">
        <v>9</v>
      </c>
    </row>
    <row r="16" spans="1:20" s="3" customFormat="1" ht="15" x14ac:dyDescent="0.25">
      <c r="A16" s="28" t="s">
        <v>10</v>
      </c>
      <c r="B16" s="29"/>
      <c r="C16" s="29"/>
      <c r="D16" s="30"/>
      <c r="S16" s="10"/>
      <c r="T16" s="10" t="s">
        <v>10</v>
      </c>
    </row>
    <row r="17" spans="1:20" s="3" customFormat="1" ht="22.5" x14ac:dyDescent="0.25">
      <c r="A17" s="11">
        <f>IF(F17&lt;&gt;"",COUNTA(F$7:F17),"")</f>
        <v>1</v>
      </c>
      <c r="B17" s="12" t="s">
        <v>15</v>
      </c>
      <c r="C17" s="13" t="s">
        <v>11</v>
      </c>
      <c r="D17" s="19">
        <v>2.2499999999999999E-2</v>
      </c>
      <c r="F17" s="1" t="s">
        <v>12</v>
      </c>
      <c r="S17" s="10"/>
      <c r="T17" s="10"/>
    </row>
    <row r="18" spans="1:20" s="3" customFormat="1" ht="22.5" x14ac:dyDescent="0.25">
      <c r="A18" s="11">
        <f>IF(F18&lt;&gt;"",COUNTA(F$7:F18),"")</f>
        <v>2</v>
      </c>
      <c r="B18" s="12" t="s">
        <v>16</v>
      </c>
      <c r="C18" s="13" t="s">
        <v>11</v>
      </c>
      <c r="D18" s="14">
        <v>1.4999999999999999E-2</v>
      </c>
      <c r="F18" s="1" t="s">
        <v>12</v>
      </c>
      <c r="S18" s="10"/>
      <c r="T18" s="10"/>
    </row>
    <row r="19" spans="1:20" s="3" customFormat="1" ht="22.5" x14ac:dyDescent="0.25">
      <c r="A19" s="11">
        <f>IF(F19&lt;&gt;"",COUNTA(F$7:F19),"")</f>
        <v>3</v>
      </c>
      <c r="B19" s="12" t="s">
        <v>17</v>
      </c>
      <c r="C19" s="13" t="s">
        <v>11</v>
      </c>
      <c r="D19" s="14">
        <v>4.4999999999999998E-2</v>
      </c>
      <c r="F19" s="1" t="s">
        <v>12</v>
      </c>
      <c r="S19" s="10"/>
      <c r="T19" s="10"/>
    </row>
    <row r="20" spans="1:20" s="3" customFormat="1" ht="15" x14ac:dyDescent="0.25">
      <c r="A20" s="11">
        <f>IF(F20&lt;&gt;"",COUNTA(F$7:F20),"")</f>
        <v>4</v>
      </c>
      <c r="B20" s="12" t="s">
        <v>18</v>
      </c>
      <c r="C20" s="13" t="s">
        <v>11</v>
      </c>
      <c r="D20" s="17">
        <v>1.8492000000000001E-3</v>
      </c>
      <c r="F20" s="1" t="s">
        <v>12</v>
      </c>
      <c r="S20" s="10"/>
      <c r="T20" s="10"/>
    </row>
    <row r="21" spans="1:20" s="3" customFormat="1" ht="15" x14ac:dyDescent="0.25">
      <c r="A21" s="11">
        <f>IF(F21&lt;&gt;"",COUNTA(F$7:F21),"")</f>
        <v>5</v>
      </c>
      <c r="B21" s="12" t="s">
        <v>19</v>
      </c>
      <c r="C21" s="13" t="s">
        <v>11</v>
      </c>
      <c r="D21" s="18">
        <v>3.4559999999999999E-3</v>
      </c>
      <c r="F21" s="1" t="s">
        <v>12</v>
      </c>
      <c r="S21" s="10"/>
      <c r="T21" s="10"/>
    </row>
    <row r="22" spans="1:20" s="3" customFormat="1" ht="15" x14ac:dyDescent="0.25">
      <c r="A22" s="11">
        <f>IF(F22&lt;&gt;"",COUNTA(F$7:F22),"")</f>
        <v>6</v>
      </c>
      <c r="B22" s="12" t="s">
        <v>20</v>
      </c>
      <c r="C22" s="13" t="s">
        <v>11</v>
      </c>
      <c r="D22" s="20">
        <v>5.4000000000000001E-4</v>
      </c>
      <c r="F22" s="1" t="s">
        <v>12</v>
      </c>
      <c r="S22" s="10"/>
      <c r="T22" s="10"/>
    </row>
    <row r="23" spans="1:20" s="3" customFormat="1" ht="15" x14ac:dyDescent="0.25">
      <c r="A23" s="11">
        <f>IF(F23&lt;&gt;"",COUNTA(F$7:F23),"")</f>
        <v>7</v>
      </c>
      <c r="B23" s="12" t="s">
        <v>21</v>
      </c>
      <c r="C23" s="13" t="s">
        <v>13</v>
      </c>
      <c r="D23" s="19">
        <v>11.7516</v>
      </c>
      <c r="F23" s="1" t="s">
        <v>12</v>
      </c>
      <c r="S23" s="10"/>
      <c r="T23" s="10"/>
    </row>
    <row r="24" spans="1:20" s="3" customFormat="1" ht="22.5" x14ac:dyDescent="0.25">
      <c r="A24" s="11">
        <f>IF(F24&lt;&gt;"",COUNTA(F$7:F24),"")</f>
        <v>8</v>
      </c>
      <c r="B24" s="12" t="s">
        <v>22</v>
      </c>
      <c r="C24" s="13" t="s">
        <v>23</v>
      </c>
      <c r="D24" s="16">
        <v>363.8</v>
      </c>
      <c r="F24" s="1" t="s">
        <v>12</v>
      </c>
      <c r="S24" s="10"/>
      <c r="T24" s="10"/>
    </row>
    <row r="25" spans="1:20" s="3" customFormat="1" ht="15" x14ac:dyDescent="0.25">
      <c r="A25" s="11">
        <f>IF(F25&lt;&gt;"",COUNTA(F$7:F25),"")</f>
        <v>9</v>
      </c>
      <c r="B25" s="12" t="s">
        <v>24</v>
      </c>
      <c r="C25" s="13" t="s">
        <v>25</v>
      </c>
      <c r="D25" s="15">
        <v>9.5399999999999991</v>
      </c>
      <c r="F25" s="1" t="s">
        <v>12</v>
      </c>
      <c r="S25" s="10"/>
      <c r="T25" s="10"/>
    </row>
    <row r="26" spans="1:20" s="3" customFormat="1" ht="15" x14ac:dyDescent="0.25">
      <c r="A26" s="11">
        <f>IF(F26&lt;&gt;"",COUNTA(F$7:F26),"")</f>
        <v>10</v>
      </c>
      <c r="B26" s="12" t="s">
        <v>30</v>
      </c>
      <c r="C26" s="13" t="s">
        <v>31</v>
      </c>
      <c r="D26" s="21">
        <v>1</v>
      </c>
      <c r="F26" s="1" t="s">
        <v>12</v>
      </c>
      <c r="S26" s="10"/>
      <c r="T26" s="10"/>
    </row>
    <row r="27" spans="1:20" s="3" customFormat="1" ht="15" x14ac:dyDescent="0.25">
      <c r="A27" s="11">
        <f>IF(F27&lt;&gt;"",COUNTA(F$7:F27),"")</f>
        <v>11</v>
      </c>
      <c r="B27" s="12" t="s">
        <v>32</v>
      </c>
      <c r="C27" s="13" t="s">
        <v>31</v>
      </c>
      <c r="D27" s="21">
        <v>1</v>
      </c>
      <c r="F27" s="1" t="s">
        <v>12</v>
      </c>
      <c r="S27" s="10"/>
      <c r="T27" s="10"/>
    </row>
    <row r="28" spans="1:20" s="3" customFormat="1" ht="15" x14ac:dyDescent="0.25">
      <c r="A28" s="11">
        <f>IF(F28&lt;&gt;"",COUNTA(F$7:F28),"")</f>
        <v>12</v>
      </c>
      <c r="B28" s="12" t="s">
        <v>33</v>
      </c>
      <c r="C28" s="13" t="s">
        <v>34</v>
      </c>
      <c r="D28" s="21">
        <v>6</v>
      </c>
      <c r="F28" s="1" t="s">
        <v>12</v>
      </c>
      <c r="S28" s="10"/>
      <c r="T28" s="10"/>
    </row>
    <row r="29" spans="1:20" s="3" customFormat="1" ht="15" x14ac:dyDescent="0.25">
      <c r="A29" s="11">
        <f>IF(F29&lt;&gt;"",COUNTA(F$7:F29),"")</f>
        <v>13</v>
      </c>
      <c r="B29" s="12" t="s">
        <v>35</v>
      </c>
      <c r="C29" s="13" t="s">
        <v>31</v>
      </c>
      <c r="D29" s="21">
        <v>4</v>
      </c>
      <c r="F29" s="1" t="s">
        <v>12</v>
      </c>
      <c r="S29" s="10"/>
      <c r="T29" s="10"/>
    </row>
    <row r="30" spans="1:20" s="3" customFormat="1" ht="15" x14ac:dyDescent="0.25">
      <c r="A30" s="11">
        <f>IF(F30&lt;&gt;"",COUNTA(F$7:F30),"")</f>
        <v>14</v>
      </c>
      <c r="B30" s="12" t="s">
        <v>36</v>
      </c>
      <c r="C30" s="13" t="s">
        <v>31</v>
      </c>
      <c r="D30" s="21">
        <v>4</v>
      </c>
      <c r="F30" s="1" t="s">
        <v>12</v>
      </c>
      <c r="S30" s="10"/>
      <c r="T30" s="10"/>
    </row>
    <row r="31" spans="1:20" s="3" customFormat="1" ht="15" x14ac:dyDescent="0.25">
      <c r="A31" s="11">
        <f>IF(F31&lt;&gt;"",COUNTA(F$7:F31),"")</f>
        <v>15</v>
      </c>
      <c r="B31" s="12" t="s">
        <v>32</v>
      </c>
      <c r="C31" s="13" t="s">
        <v>31</v>
      </c>
      <c r="D31" s="21">
        <v>9</v>
      </c>
      <c r="F31" s="1" t="s">
        <v>12</v>
      </c>
      <c r="S31" s="10"/>
      <c r="T31" s="10"/>
    </row>
    <row r="32" spans="1:20" s="3" customFormat="1" ht="15" x14ac:dyDescent="0.25">
      <c r="A32" s="11">
        <f>IF(F32&lt;&gt;"",COUNTA(F$7:F32),"")</f>
        <v>16</v>
      </c>
      <c r="B32" s="12" t="s">
        <v>37</v>
      </c>
      <c r="C32" s="13" t="s">
        <v>31</v>
      </c>
      <c r="D32" s="21">
        <v>4</v>
      </c>
      <c r="F32" s="1" t="s">
        <v>12</v>
      </c>
      <c r="S32" s="10"/>
      <c r="T32" s="10"/>
    </row>
    <row r="33" spans="1:20" s="3" customFormat="1" ht="15" x14ac:dyDescent="0.25">
      <c r="A33" s="11">
        <f>IF(F33&lt;&gt;"",COUNTA(F$7:F33),"")</f>
        <v>17</v>
      </c>
      <c r="B33" s="12" t="s">
        <v>38</v>
      </c>
      <c r="C33" s="13" t="s">
        <v>39</v>
      </c>
      <c r="D33" s="21">
        <v>3</v>
      </c>
      <c r="F33" s="1" t="s">
        <v>12</v>
      </c>
      <c r="S33" s="10"/>
      <c r="T33" s="10"/>
    </row>
    <row r="34" spans="1:20" s="3" customFormat="1" ht="15" x14ac:dyDescent="0.25">
      <c r="A34" s="11">
        <f>IF(F34&lt;&gt;"",COUNTA(F$7:F34),"")</f>
        <v>18</v>
      </c>
      <c r="B34" s="12" t="s">
        <v>30</v>
      </c>
      <c r="C34" s="13" t="s">
        <v>31</v>
      </c>
      <c r="D34" s="21">
        <v>6</v>
      </c>
      <c r="F34" s="1" t="s">
        <v>12</v>
      </c>
      <c r="S34" s="10"/>
      <c r="T34" s="10"/>
    </row>
    <row r="35" spans="1:20" s="3" customFormat="1" ht="15" x14ac:dyDescent="0.25">
      <c r="A35" s="11">
        <f>IF(F35&lt;&gt;"",COUNTA(F$7:F35),"")</f>
        <v>19</v>
      </c>
      <c r="B35" s="12" t="s">
        <v>40</v>
      </c>
      <c r="C35" s="13" t="s">
        <v>31</v>
      </c>
      <c r="D35" s="21">
        <v>1</v>
      </c>
      <c r="F35" s="1" t="s">
        <v>12</v>
      </c>
      <c r="S35" s="10"/>
      <c r="T35" s="10"/>
    </row>
    <row r="36" spans="1:20" s="3" customFormat="1" ht="15" x14ac:dyDescent="0.25">
      <c r="A36" s="11">
        <f>IF(F36&lt;&gt;"",COUNTA(F$7:F36),"")</f>
        <v>20</v>
      </c>
      <c r="B36" s="12" t="s">
        <v>41</v>
      </c>
      <c r="C36" s="13" t="s">
        <v>23</v>
      </c>
      <c r="D36" s="21">
        <v>54</v>
      </c>
      <c r="F36" s="1" t="s">
        <v>12</v>
      </c>
      <c r="S36" s="10"/>
      <c r="T36" s="10"/>
    </row>
    <row r="37" spans="1:20" s="3" customFormat="1" ht="15" x14ac:dyDescent="0.25">
      <c r="A37" s="11">
        <f>IF(F37&lt;&gt;"",COUNTA(F$7:F37),"")</f>
        <v>21</v>
      </c>
      <c r="B37" s="12" t="s">
        <v>42</v>
      </c>
      <c r="C37" s="13" t="s">
        <v>31</v>
      </c>
      <c r="D37" s="21">
        <v>1</v>
      </c>
      <c r="F37" s="1" t="s">
        <v>12</v>
      </c>
      <c r="S37" s="10"/>
      <c r="T37" s="10"/>
    </row>
    <row r="38" spans="1:20" s="3" customFormat="1" ht="15" x14ac:dyDescent="0.25">
      <c r="A38" s="11">
        <f>IF(F38&lt;&gt;"",COUNTA(F$7:F38),"")</f>
        <v>22</v>
      </c>
      <c r="B38" s="12" t="s">
        <v>43</v>
      </c>
      <c r="C38" s="13" t="s">
        <v>31</v>
      </c>
      <c r="D38" s="21">
        <v>1</v>
      </c>
      <c r="F38" s="1" t="s">
        <v>12</v>
      </c>
      <c r="S38" s="10"/>
      <c r="T38" s="10"/>
    </row>
    <row r="39" spans="1:20" s="3" customFormat="1" ht="15" x14ac:dyDescent="0.25">
      <c r="A39" s="11">
        <f>IF(F39&lt;&gt;"",COUNTA(F$7:F39),"")</f>
        <v>23</v>
      </c>
      <c r="B39" s="12" t="s">
        <v>44</v>
      </c>
      <c r="C39" s="13" t="s">
        <v>31</v>
      </c>
      <c r="D39" s="21">
        <v>2</v>
      </c>
      <c r="F39" s="1" t="s">
        <v>12</v>
      </c>
      <c r="S39" s="10"/>
      <c r="T39" s="10"/>
    </row>
    <row r="40" spans="1:20" s="3" customFormat="1" ht="15" x14ac:dyDescent="0.25">
      <c r="A40" s="11">
        <f>IF(F40&lt;&gt;"",COUNTA(F$7:F40),"")</f>
        <v>24</v>
      </c>
      <c r="B40" s="12" t="s">
        <v>45</v>
      </c>
      <c r="C40" s="13" t="s">
        <v>23</v>
      </c>
      <c r="D40" s="21">
        <v>12</v>
      </c>
      <c r="F40" s="1" t="s">
        <v>12</v>
      </c>
      <c r="S40" s="10"/>
      <c r="T40" s="10"/>
    </row>
    <row r="41" spans="1:20" s="3" customFormat="1" ht="15" x14ac:dyDescent="0.25">
      <c r="A41" s="11">
        <f>IF(F41&lt;&gt;"",COUNTA(F$7:F41),"")</f>
        <v>25</v>
      </c>
      <c r="B41" s="12" t="s">
        <v>46</v>
      </c>
      <c r="C41" s="13" t="s">
        <v>14</v>
      </c>
      <c r="D41" s="21">
        <v>9</v>
      </c>
      <c r="F41" s="1" t="s">
        <v>12</v>
      </c>
      <c r="S41" s="10"/>
      <c r="T41" s="10"/>
    </row>
    <row r="42" spans="1:20" s="3" customFormat="1" ht="22.5" x14ac:dyDescent="0.25">
      <c r="A42" s="11">
        <f>IF(F42&lt;&gt;"",COUNTA(F$7:F42),"")</f>
        <v>26</v>
      </c>
      <c r="B42" s="12" t="s">
        <v>89</v>
      </c>
      <c r="C42" s="13" t="s">
        <v>14</v>
      </c>
      <c r="D42" s="15">
        <v>0.36</v>
      </c>
      <c r="F42" s="1" t="s">
        <v>12</v>
      </c>
      <c r="S42" s="10"/>
      <c r="T42" s="10"/>
    </row>
    <row r="43" spans="1:20" s="3" customFormat="1" ht="22.5" x14ac:dyDescent="0.25">
      <c r="A43" s="11">
        <f>IF(F43&lt;&gt;"",COUNTA(F$7:F43),"")</f>
        <v>27</v>
      </c>
      <c r="B43" s="12" t="s">
        <v>88</v>
      </c>
      <c r="C43" s="13" t="s">
        <v>14</v>
      </c>
      <c r="D43" s="15">
        <v>4.26</v>
      </c>
      <c r="F43" s="1" t="s">
        <v>12</v>
      </c>
      <c r="S43" s="10"/>
      <c r="T43" s="10"/>
    </row>
    <row r="44" spans="1:20" s="3" customFormat="1" ht="22.5" x14ac:dyDescent="0.25">
      <c r="A44" s="11">
        <f>IF(F44&lt;&gt;"",COUNTA(F$7:F44),"")</f>
        <v>28</v>
      </c>
      <c r="B44" s="12" t="s">
        <v>47</v>
      </c>
      <c r="C44" s="13" t="s">
        <v>14</v>
      </c>
      <c r="D44" s="15">
        <v>80.37</v>
      </c>
      <c r="F44" s="1" t="s">
        <v>12</v>
      </c>
      <c r="S44" s="10"/>
      <c r="T44" s="10"/>
    </row>
    <row r="45" spans="1:20" s="3" customFormat="1" ht="22.5" x14ac:dyDescent="0.25">
      <c r="A45" s="11">
        <f>IF(F45&lt;&gt;"",COUNTA(F$7:F45),"")</f>
        <v>29</v>
      </c>
      <c r="B45" s="12" t="s">
        <v>47</v>
      </c>
      <c r="C45" s="13" t="s">
        <v>14</v>
      </c>
      <c r="D45" s="15">
        <v>0.94</v>
      </c>
      <c r="F45" s="1" t="s">
        <v>12</v>
      </c>
      <c r="S45" s="10"/>
      <c r="T45" s="10"/>
    </row>
    <row r="46" spans="1:20" s="3" customFormat="1" ht="33.75" x14ac:dyDescent="0.25">
      <c r="A46" s="11">
        <f>IF(F46&lt;&gt;"",COUNTA(F$7:F46),"")</f>
        <v>30</v>
      </c>
      <c r="B46" s="12" t="s">
        <v>101</v>
      </c>
      <c r="C46" s="13" t="s">
        <v>14</v>
      </c>
      <c r="D46" s="14">
        <v>3.258</v>
      </c>
      <c r="F46" s="1" t="s">
        <v>12</v>
      </c>
      <c r="S46" s="10"/>
      <c r="T46" s="10"/>
    </row>
    <row r="47" spans="1:20" s="3" customFormat="1" ht="15" x14ac:dyDescent="0.25">
      <c r="A47" s="11">
        <f>IF(F47&lt;&gt;"",COUNTA(F$7:F47),"")</f>
        <v>31</v>
      </c>
      <c r="B47" s="12" t="s">
        <v>48</v>
      </c>
      <c r="C47" s="13" t="s">
        <v>29</v>
      </c>
      <c r="D47" s="21">
        <v>3</v>
      </c>
      <c r="F47" s="1" t="s">
        <v>12</v>
      </c>
      <c r="S47" s="10"/>
      <c r="T47" s="10"/>
    </row>
    <row r="48" spans="1:20" s="3" customFormat="1" ht="15" x14ac:dyDescent="0.25">
      <c r="A48" s="11">
        <f>IF(F48&lt;&gt;"",COUNTA(F$7:F48),"")</f>
        <v>32</v>
      </c>
      <c r="B48" s="12" t="s">
        <v>49</v>
      </c>
      <c r="C48" s="13" t="s">
        <v>29</v>
      </c>
      <c r="D48" s="21">
        <v>2</v>
      </c>
      <c r="F48" s="1" t="s">
        <v>12</v>
      </c>
      <c r="S48" s="10"/>
      <c r="T48" s="10"/>
    </row>
    <row r="49" spans="1:20" s="3" customFormat="1" ht="15" x14ac:dyDescent="0.25">
      <c r="A49" s="11"/>
      <c r="B49" s="12" t="s">
        <v>83</v>
      </c>
      <c r="C49" s="13" t="s">
        <v>11</v>
      </c>
      <c r="D49" s="19">
        <f>0.138+0.069</f>
        <v>0.20700000000000002</v>
      </c>
      <c r="F49" s="1"/>
      <c r="S49" s="10"/>
      <c r="T49" s="10"/>
    </row>
    <row r="50" spans="1:20" s="3" customFormat="1" ht="15" x14ac:dyDescent="0.25">
      <c r="A50" s="11"/>
      <c r="B50" s="22" t="s">
        <v>85</v>
      </c>
      <c r="C50" s="23" t="s">
        <v>11</v>
      </c>
      <c r="D50" s="19">
        <f>0.049</f>
        <v>4.9000000000000002E-2</v>
      </c>
      <c r="F50" s="1"/>
      <c r="S50" s="10"/>
      <c r="T50" s="10"/>
    </row>
    <row r="51" spans="1:20" s="3" customFormat="1" ht="15" x14ac:dyDescent="0.25">
      <c r="A51" s="11"/>
      <c r="B51" s="22" t="s">
        <v>86</v>
      </c>
      <c r="C51" s="23" t="s">
        <v>11</v>
      </c>
      <c r="D51" s="19">
        <v>4.7199999999999999E-2</v>
      </c>
      <c r="F51" s="1"/>
      <c r="S51" s="10"/>
      <c r="T51" s="10"/>
    </row>
    <row r="52" spans="1:20" s="3" customFormat="1" ht="15" x14ac:dyDescent="0.25">
      <c r="A52" s="11">
        <f>IF(F52&lt;&gt;"",COUNTA(F$7:F52),"")</f>
        <v>33</v>
      </c>
      <c r="B52" s="12" t="s">
        <v>50</v>
      </c>
      <c r="C52" s="13" t="s">
        <v>11</v>
      </c>
      <c r="D52" s="14">
        <v>2.3E-2</v>
      </c>
      <c r="F52" s="1" t="s">
        <v>12</v>
      </c>
      <c r="S52" s="10"/>
      <c r="T52" s="10"/>
    </row>
    <row r="53" spans="1:20" s="3" customFormat="1" ht="15" x14ac:dyDescent="0.25">
      <c r="A53" s="11">
        <f>IF(F53&lt;&gt;"",COUNTA(F$7:F53),"")</f>
        <v>34</v>
      </c>
      <c r="B53" s="12" t="s">
        <v>51</v>
      </c>
      <c r="C53" s="13" t="s">
        <v>11</v>
      </c>
      <c r="D53" s="14">
        <f>3.15+0.063</f>
        <v>3.2130000000000001</v>
      </c>
      <c r="F53" s="1" t="s">
        <v>12</v>
      </c>
      <c r="S53" s="10"/>
      <c r="T53" s="10"/>
    </row>
    <row r="54" spans="1:20" s="3" customFormat="1" ht="22.5" x14ac:dyDescent="0.25">
      <c r="A54" s="11">
        <f>IF(F54&lt;&gt;"",COUNTA(F$7:F54),"")</f>
        <v>35</v>
      </c>
      <c r="B54" s="12" t="s">
        <v>87</v>
      </c>
      <c r="C54" s="13" t="s">
        <v>11</v>
      </c>
      <c r="D54" s="18">
        <v>0.187162</v>
      </c>
      <c r="F54" s="1" t="s">
        <v>12</v>
      </c>
      <c r="S54" s="10"/>
      <c r="T54" s="10"/>
    </row>
    <row r="55" spans="1:20" s="3" customFormat="1" ht="22.5" x14ac:dyDescent="0.25">
      <c r="A55" s="11">
        <f>IF(F55&lt;&gt;"",COUNTA(F$7:F55),"")</f>
        <v>36</v>
      </c>
      <c r="B55" s="12" t="s">
        <v>52</v>
      </c>
      <c r="C55" s="13" t="s">
        <v>11</v>
      </c>
      <c r="D55" s="14">
        <v>0.63600000000000001</v>
      </c>
      <c r="F55" s="1" t="s">
        <v>12</v>
      </c>
      <c r="S55" s="10"/>
      <c r="T55" s="10"/>
    </row>
    <row r="56" spans="1:20" s="3" customFormat="1" ht="22.5" x14ac:dyDescent="0.25">
      <c r="A56" s="11">
        <f>IF(F56&lt;&gt;"",COUNTA(F$7:F56),"")</f>
        <v>37</v>
      </c>
      <c r="B56" s="12" t="s">
        <v>90</v>
      </c>
      <c r="C56" s="13" t="s">
        <v>11</v>
      </c>
      <c r="D56" s="14">
        <v>1.7999999999999999E-2</v>
      </c>
      <c r="F56" s="1" t="s">
        <v>12</v>
      </c>
      <c r="S56" s="10"/>
      <c r="T56" s="10"/>
    </row>
    <row r="57" spans="1:20" s="3" customFormat="1" ht="22.5" x14ac:dyDescent="0.25">
      <c r="A57" s="11">
        <f>IF(F57&lt;&gt;"",COUNTA(F$7:F57),"")</f>
        <v>38</v>
      </c>
      <c r="B57" s="12" t="s">
        <v>53</v>
      </c>
      <c r="C57" s="13" t="s">
        <v>11</v>
      </c>
      <c r="D57" s="18">
        <v>0.33676499999999998</v>
      </c>
      <c r="F57" s="1" t="s">
        <v>12</v>
      </c>
      <c r="S57" s="10"/>
      <c r="T57" s="10"/>
    </row>
    <row r="58" spans="1:20" s="3" customFormat="1" ht="22.5" x14ac:dyDescent="0.25">
      <c r="A58" s="11">
        <f>IF(F58&lt;&gt;"",COUNTA(F$7:F58),"")</f>
        <v>39</v>
      </c>
      <c r="B58" s="12" t="s">
        <v>53</v>
      </c>
      <c r="C58" s="13" t="s">
        <v>11</v>
      </c>
      <c r="D58" s="18">
        <v>2.7474999999999999E-2</v>
      </c>
      <c r="F58" s="1" t="s">
        <v>12</v>
      </c>
      <c r="S58" s="10"/>
      <c r="T58" s="10"/>
    </row>
    <row r="59" spans="1:20" s="3" customFormat="1" ht="22.5" x14ac:dyDescent="0.25">
      <c r="A59" s="11">
        <f>IF(F59&lt;&gt;"",COUNTA(F$7:F59),"")</f>
        <v>40</v>
      </c>
      <c r="B59" s="12" t="s">
        <v>54</v>
      </c>
      <c r="C59" s="13" t="s">
        <v>11</v>
      </c>
      <c r="D59" s="17">
        <v>0.23376040000000001</v>
      </c>
      <c r="F59" s="1" t="s">
        <v>12</v>
      </c>
      <c r="S59" s="10"/>
      <c r="T59" s="10"/>
    </row>
    <row r="60" spans="1:20" s="3" customFormat="1" ht="22.5" x14ac:dyDescent="0.25">
      <c r="A60" s="11">
        <f>IF(F60&lt;&gt;"",COUNTA(F$7:F60),"")</f>
        <v>41</v>
      </c>
      <c r="B60" s="12" t="s">
        <v>55</v>
      </c>
      <c r="C60" s="13" t="s">
        <v>11</v>
      </c>
      <c r="D60" s="18">
        <v>0.14582100000000001</v>
      </c>
      <c r="F60" s="1" t="s">
        <v>12</v>
      </c>
      <c r="S60" s="10"/>
      <c r="T60" s="10"/>
    </row>
    <row r="61" spans="1:20" s="3" customFormat="1" ht="15" x14ac:dyDescent="0.25">
      <c r="A61" s="11">
        <f>IF(F61&lt;&gt;"",COUNTA(F$7:F61),"")</f>
        <v>42</v>
      </c>
      <c r="B61" s="12" t="s">
        <v>56</v>
      </c>
      <c r="C61" s="13" t="s">
        <v>25</v>
      </c>
      <c r="D61" s="15">
        <v>0.06</v>
      </c>
      <c r="F61" s="1" t="s">
        <v>12</v>
      </c>
      <c r="S61" s="10"/>
      <c r="T61" s="10"/>
    </row>
    <row r="62" spans="1:20" s="3" customFormat="1" ht="15" x14ac:dyDescent="0.25">
      <c r="A62" s="11">
        <f>IF(F62&lt;&gt;"",COUNTA(F$7:F62),"")</f>
        <v>43</v>
      </c>
      <c r="B62" s="12" t="s">
        <v>57</v>
      </c>
      <c r="C62" s="13" t="s">
        <v>25</v>
      </c>
      <c r="D62" s="15">
        <v>0.09</v>
      </c>
      <c r="F62" s="1" t="s">
        <v>12</v>
      </c>
      <c r="S62" s="10"/>
      <c r="T62" s="10"/>
    </row>
    <row r="63" spans="1:20" s="3" customFormat="1" ht="15" x14ac:dyDescent="0.25">
      <c r="A63" s="11">
        <f>IF(F63&lt;&gt;"",COUNTA(F$7:F63),"")</f>
        <v>44</v>
      </c>
      <c r="B63" s="12" t="s">
        <v>58</v>
      </c>
      <c r="C63" s="13" t="s">
        <v>25</v>
      </c>
      <c r="D63" s="15">
        <v>0.36</v>
      </c>
      <c r="F63" s="1" t="s">
        <v>12</v>
      </c>
      <c r="S63" s="10"/>
      <c r="T63" s="10"/>
    </row>
    <row r="64" spans="1:20" s="3" customFormat="1" ht="15" x14ac:dyDescent="0.25">
      <c r="A64" s="11">
        <f>IF(F64&lt;&gt;"",COUNTA(F$7:F64),"")</f>
        <v>45</v>
      </c>
      <c r="B64" s="12" t="s">
        <v>59</v>
      </c>
      <c r="C64" s="13" t="s">
        <v>23</v>
      </c>
      <c r="D64" s="21">
        <v>918</v>
      </c>
      <c r="F64" s="1" t="s">
        <v>12</v>
      </c>
      <c r="S64" s="10"/>
      <c r="T64" s="10"/>
    </row>
    <row r="65" spans="1:20" s="3" customFormat="1" ht="15" x14ac:dyDescent="0.25">
      <c r="A65" s="11">
        <f>IF(F65&lt;&gt;"",COUNTA(F$7:F65),"")</f>
        <v>46</v>
      </c>
      <c r="B65" s="12" t="s">
        <v>60</v>
      </c>
      <c r="C65" s="13" t="s">
        <v>23</v>
      </c>
      <c r="D65" s="21">
        <v>105</v>
      </c>
      <c r="F65" s="1" t="s">
        <v>12</v>
      </c>
      <c r="S65" s="10"/>
      <c r="T65" s="10"/>
    </row>
    <row r="66" spans="1:20" s="3" customFormat="1" ht="15" x14ac:dyDescent="0.25">
      <c r="A66" s="11">
        <f>IF(F66&lt;&gt;"",COUNTA(F$7:F66),"")</f>
        <v>47</v>
      </c>
      <c r="B66" s="12" t="s">
        <v>61</v>
      </c>
      <c r="C66" s="13" t="s">
        <v>23</v>
      </c>
      <c r="D66" s="21">
        <v>6</v>
      </c>
      <c r="F66" s="1" t="s">
        <v>12</v>
      </c>
      <c r="S66" s="10"/>
      <c r="T66" s="10"/>
    </row>
    <row r="67" spans="1:20" s="3" customFormat="1" ht="15" x14ac:dyDescent="0.25">
      <c r="A67" s="11">
        <f>IF(F67&lt;&gt;"",COUNTA(F$7:F67),"")</f>
        <v>48</v>
      </c>
      <c r="B67" s="22" t="s">
        <v>84</v>
      </c>
      <c r="C67" s="13" t="s">
        <v>23</v>
      </c>
      <c r="D67" s="21">
        <v>172</v>
      </c>
      <c r="F67" s="1" t="s">
        <v>12</v>
      </c>
      <c r="S67" s="10"/>
      <c r="T67" s="10"/>
    </row>
    <row r="68" spans="1:20" s="3" customFormat="1" ht="15" x14ac:dyDescent="0.25">
      <c r="A68" s="11">
        <f>IF(F68&lt;&gt;"",COUNTA(F$7:F68),"")</f>
        <v>49</v>
      </c>
      <c r="B68" s="12" t="s">
        <v>62</v>
      </c>
      <c r="C68" s="13" t="s">
        <v>23</v>
      </c>
      <c r="D68" s="21">
        <v>39</v>
      </c>
      <c r="F68" s="1" t="s">
        <v>12</v>
      </c>
      <c r="S68" s="10"/>
      <c r="T68" s="10"/>
    </row>
    <row r="69" spans="1:20" s="3" customFormat="1" ht="15" x14ac:dyDescent="0.25">
      <c r="A69" s="11">
        <f>IF(F69&lt;&gt;"",COUNTA(F$7:F69),"")</f>
        <v>50</v>
      </c>
      <c r="B69" s="12" t="s">
        <v>62</v>
      </c>
      <c r="C69" s="13" t="s">
        <v>23</v>
      </c>
      <c r="D69" s="21">
        <v>6</v>
      </c>
      <c r="F69" s="1" t="s">
        <v>12</v>
      </c>
      <c r="S69" s="10"/>
      <c r="T69" s="10"/>
    </row>
    <row r="70" spans="1:20" s="3" customFormat="1" ht="15" x14ac:dyDescent="0.25">
      <c r="A70" s="11">
        <f>IF(F70&lt;&gt;"",COUNTA(F$7:F70),"")</f>
        <v>51</v>
      </c>
      <c r="B70" s="12" t="s">
        <v>63</v>
      </c>
      <c r="C70" s="13" t="s">
        <v>23</v>
      </c>
      <c r="D70" s="21">
        <v>6</v>
      </c>
      <c r="F70" s="1" t="s">
        <v>12</v>
      </c>
      <c r="S70" s="10"/>
      <c r="T70" s="10"/>
    </row>
    <row r="71" spans="1:20" s="3" customFormat="1" ht="15" x14ac:dyDescent="0.25">
      <c r="A71" s="11">
        <f>IF(F71&lt;&gt;"",COUNTA(F$7:F71),"")</f>
        <v>52</v>
      </c>
      <c r="B71" s="12" t="s">
        <v>64</v>
      </c>
      <c r="C71" s="13" t="s">
        <v>25</v>
      </c>
      <c r="D71" s="15">
        <v>0.04</v>
      </c>
      <c r="F71" s="1" t="s">
        <v>12</v>
      </c>
      <c r="S71" s="10"/>
      <c r="T71" s="10"/>
    </row>
    <row r="72" spans="1:20" s="3" customFormat="1" ht="15" x14ac:dyDescent="0.25">
      <c r="A72" s="11">
        <f>IF(F72&lt;&gt;"",COUNTA(F$7:F72),"")</f>
        <v>53</v>
      </c>
      <c r="B72" s="12" t="s">
        <v>24</v>
      </c>
      <c r="C72" s="13" t="s">
        <v>25</v>
      </c>
      <c r="D72" s="15">
        <v>0.26</v>
      </c>
      <c r="F72" s="1" t="s">
        <v>12</v>
      </c>
      <c r="S72" s="10"/>
      <c r="T72" s="10"/>
    </row>
    <row r="73" spans="1:20" s="3" customFormat="1" ht="15" x14ac:dyDescent="0.25">
      <c r="A73" s="11">
        <f>IF(F73&lt;&gt;"",COUNTA(F$7:F73),"")</f>
        <v>54</v>
      </c>
      <c r="B73" s="12" t="s">
        <v>104</v>
      </c>
      <c r="C73" s="13" t="s">
        <v>25</v>
      </c>
      <c r="D73" s="16">
        <v>4.5</v>
      </c>
      <c r="F73" s="1" t="s">
        <v>12</v>
      </c>
      <c r="S73" s="10"/>
      <c r="T73" s="10"/>
    </row>
    <row r="74" spans="1:20" s="3" customFormat="1" ht="15" x14ac:dyDescent="0.25">
      <c r="A74" s="11">
        <f>IF(F74&lt;&gt;"",COUNTA(F$7:F74),"")</f>
        <v>55</v>
      </c>
      <c r="B74" s="12" t="s">
        <v>65</v>
      </c>
      <c r="C74" s="13" t="s">
        <v>23</v>
      </c>
      <c r="D74" s="21">
        <v>45</v>
      </c>
      <c r="F74" s="1" t="s">
        <v>12</v>
      </c>
      <c r="S74" s="10"/>
      <c r="T74" s="10"/>
    </row>
    <row r="75" spans="1:20" s="3" customFormat="1" ht="15" x14ac:dyDescent="0.25">
      <c r="A75" s="11">
        <f>IF(F75&lt;&gt;"",COUNTA(F$7:F75),"")</f>
        <v>56</v>
      </c>
      <c r="B75" s="12" t="s">
        <v>65</v>
      </c>
      <c r="C75" s="13" t="s">
        <v>23</v>
      </c>
      <c r="D75" s="21">
        <v>6</v>
      </c>
      <c r="F75" s="1" t="s">
        <v>12</v>
      </c>
      <c r="S75" s="10"/>
      <c r="T75" s="10"/>
    </row>
    <row r="76" spans="1:20" s="3" customFormat="1" ht="15" x14ac:dyDescent="0.25">
      <c r="A76" s="11">
        <f>IF(F76&lt;&gt;"",COUNTA(F$7:F76),"")</f>
        <v>57</v>
      </c>
      <c r="B76" s="12" t="s">
        <v>66</v>
      </c>
      <c r="C76" s="13" t="s">
        <v>67</v>
      </c>
      <c r="D76" s="15">
        <v>0.15</v>
      </c>
      <c r="F76" s="1" t="s">
        <v>12</v>
      </c>
      <c r="S76" s="10"/>
      <c r="T76" s="10"/>
    </row>
    <row r="77" spans="1:20" s="3" customFormat="1" ht="15" x14ac:dyDescent="0.25">
      <c r="A77" s="11">
        <f>IF(F77&lt;&gt;"",COUNTA(F$7:F77),"")</f>
        <v>58</v>
      </c>
      <c r="B77" s="12" t="s">
        <v>68</v>
      </c>
      <c r="C77" s="13" t="s">
        <v>23</v>
      </c>
      <c r="D77" s="21">
        <v>96</v>
      </c>
      <c r="F77" s="1" t="s">
        <v>12</v>
      </c>
      <c r="S77" s="10"/>
      <c r="T77" s="10"/>
    </row>
    <row r="78" spans="1:20" s="3" customFormat="1" ht="15" x14ac:dyDescent="0.25">
      <c r="A78" s="11">
        <v>59</v>
      </c>
      <c r="B78" s="12" t="s">
        <v>68</v>
      </c>
      <c r="C78" s="13" t="s">
        <v>23</v>
      </c>
      <c r="D78" s="21">
        <v>12</v>
      </c>
      <c r="F78" s="1" t="s">
        <v>12</v>
      </c>
      <c r="S78" s="10"/>
      <c r="T78" s="10"/>
    </row>
    <row r="79" spans="1:20" s="3" customFormat="1" ht="15" x14ac:dyDescent="0.25">
      <c r="A79" s="11">
        <v>60</v>
      </c>
      <c r="B79" s="12" t="s">
        <v>69</v>
      </c>
      <c r="C79" s="13" t="s">
        <v>25</v>
      </c>
      <c r="D79" s="15">
        <v>9.6300000000000008</v>
      </c>
      <c r="F79" s="1" t="s">
        <v>12</v>
      </c>
      <c r="S79" s="10"/>
      <c r="T79" s="10"/>
    </row>
    <row r="80" spans="1:20" s="3" customFormat="1" ht="15" x14ac:dyDescent="0.25">
      <c r="A80" s="11">
        <v>61</v>
      </c>
      <c r="B80" s="12" t="s">
        <v>91</v>
      </c>
      <c r="C80" s="13" t="s">
        <v>23</v>
      </c>
      <c r="D80" s="21">
        <v>1</v>
      </c>
      <c r="F80" s="1"/>
      <c r="S80" s="10"/>
      <c r="T80" s="10"/>
    </row>
    <row r="81" spans="1:20" s="3" customFormat="1" ht="15" x14ac:dyDescent="0.25">
      <c r="A81" s="11">
        <v>62</v>
      </c>
      <c r="B81" s="12" t="s">
        <v>92</v>
      </c>
      <c r="C81" s="13" t="s">
        <v>23</v>
      </c>
      <c r="D81" s="21">
        <v>12</v>
      </c>
      <c r="F81" s="1"/>
      <c r="S81" s="10"/>
      <c r="T81" s="10"/>
    </row>
    <row r="82" spans="1:20" s="3" customFormat="1" ht="15" x14ac:dyDescent="0.25">
      <c r="A82" s="11">
        <v>63</v>
      </c>
      <c r="B82" s="12" t="s">
        <v>93</v>
      </c>
      <c r="C82" s="13" t="s">
        <v>23</v>
      </c>
      <c r="D82" s="21">
        <v>6</v>
      </c>
      <c r="F82" s="1"/>
      <c r="S82" s="10"/>
      <c r="T82" s="10"/>
    </row>
    <row r="83" spans="1:20" s="3" customFormat="1" ht="15" x14ac:dyDescent="0.25">
      <c r="A83" s="11">
        <v>64</v>
      </c>
      <c r="B83" s="12" t="s">
        <v>94</v>
      </c>
      <c r="C83" s="13" t="s">
        <v>23</v>
      </c>
      <c r="D83" s="21">
        <f>3+3+150+6</f>
        <v>162</v>
      </c>
      <c r="F83" s="1"/>
      <c r="S83" s="10"/>
      <c r="T83" s="10"/>
    </row>
    <row r="84" spans="1:20" s="3" customFormat="1" ht="15" x14ac:dyDescent="0.25">
      <c r="A84" s="11">
        <v>65</v>
      </c>
      <c r="B84" s="12" t="s">
        <v>71</v>
      </c>
      <c r="C84" s="13" t="s">
        <v>23</v>
      </c>
      <c r="D84" s="21">
        <v>6</v>
      </c>
      <c r="F84" s="1" t="s">
        <v>12</v>
      </c>
      <c r="S84" s="10"/>
      <c r="T84" s="10"/>
    </row>
    <row r="85" spans="1:20" s="3" customFormat="1" ht="22.5" x14ac:dyDescent="0.25">
      <c r="A85" s="11">
        <v>66</v>
      </c>
      <c r="B85" s="12" t="s">
        <v>72</v>
      </c>
      <c r="C85" s="13" t="s">
        <v>23</v>
      </c>
      <c r="D85" s="21">
        <v>18</v>
      </c>
      <c r="F85" s="1" t="s">
        <v>12</v>
      </c>
      <c r="S85" s="10"/>
      <c r="T85" s="10"/>
    </row>
    <row r="86" spans="1:20" s="3" customFormat="1" ht="22.5" x14ac:dyDescent="0.25">
      <c r="A86" s="11">
        <v>67</v>
      </c>
      <c r="B86" s="12" t="s">
        <v>72</v>
      </c>
      <c r="C86" s="13" t="s">
        <v>23</v>
      </c>
      <c r="D86" s="21">
        <v>2</v>
      </c>
      <c r="F86" s="1" t="s">
        <v>12</v>
      </c>
      <c r="S86" s="10"/>
      <c r="T86" s="10"/>
    </row>
    <row r="87" spans="1:20" s="3" customFormat="1" ht="22.5" x14ac:dyDescent="0.25">
      <c r="A87" s="11">
        <v>68</v>
      </c>
      <c r="B87" s="12" t="s">
        <v>73</v>
      </c>
      <c r="C87" s="13" t="s">
        <v>23</v>
      </c>
      <c r="D87" s="21">
        <v>9</v>
      </c>
      <c r="F87" s="1" t="s">
        <v>12</v>
      </c>
      <c r="S87" s="10"/>
      <c r="T87" s="10"/>
    </row>
    <row r="88" spans="1:20" s="3" customFormat="1" ht="22.5" x14ac:dyDescent="0.25">
      <c r="A88" s="11">
        <v>69</v>
      </c>
      <c r="B88" s="12" t="s">
        <v>73</v>
      </c>
      <c r="C88" s="13" t="s">
        <v>23</v>
      </c>
      <c r="D88" s="21">
        <v>2</v>
      </c>
      <c r="F88" s="1" t="s">
        <v>12</v>
      </c>
      <c r="S88" s="10"/>
      <c r="T88" s="10"/>
    </row>
    <row r="89" spans="1:20" s="3" customFormat="1" ht="22.5" x14ac:dyDescent="0.25">
      <c r="A89" s="11">
        <v>70</v>
      </c>
      <c r="B89" s="12" t="s">
        <v>74</v>
      </c>
      <c r="C89" s="13" t="s">
        <v>23</v>
      </c>
      <c r="D89" s="21">
        <v>6</v>
      </c>
      <c r="F89" s="1" t="s">
        <v>12</v>
      </c>
      <c r="S89" s="10"/>
      <c r="T89" s="10"/>
    </row>
    <row r="90" spans="1:20" s="3" customFormat="1" ht="22.5" x14ac:dyDescent="0.25">
      <c r="A90" s="11">
        <v>71</v>
      </c>
      <c r="B90" s="12" t="s">
        <v>74</v>
      </c>
      <c r="C90" s="13" t="s">
        <v>23</v>
      </c>
      <c r="D90" s="21">
        <v>1</v>
      </c>
      <c r="F90" s="1" t="s">
        <v>12</v>
      </c>
      <c r="S90" s="10"/>
      <c r="T90" s="10"/>
    </row>
    <row r="91" spans="1:20" s="3" customFormat="1" ht="22.5" x14ac:dyDescent="0.25">
      <c r="A91" s="11">
        <v>72</v>
      </c>
      <c r="B91" s="12" t="s">
        <v>75</v>
      </c>
      <c r="C91" s="13" t="s">
        <v>23</v>
      </c>
      <c r="D91" s="21">
        <v>6</v>
      </c>
      <c r="F91" s="1" t="s">
        <v>12</v>
      </c>
      <c r="S91" s="10"/>
      <c r="T91" s="10"/>
    </row>
    <row r="92" spans="1:20" s="3" customFormat="1" ht="33.75" x14ac:dyDescent="0.25">
      <c r="A92" s="11">
        <v>73</v>
      </c>
      <c r="B92" s="12" t="s">
        <v>76</v>
      </c>
      <c r="C92" s="13" t="s">
        <v>23</v>
      </c>
      <c r="D92" s="21">
        <v>6</v>
      </c>
      <c r="F92" s="1" t="s">
        <v>12</v>
      </c>
      <c r="S92" s="10"/>
      <c r="T92" s="10"/>
    </row>
    <row r="93" spans="1:20" s="3" customFormat="1" ht="33.75" x14ac:dyDescent="0.25">
      <c r="A93" s="11">
        <v>74</v>
      </c>
      <c r="B93" s="12" t="s">
        <v>76</v>
      </c>
      <c r="C93" s="13" t="s">
        <v>23</v>
      </c>
      <c r="D93" s="21">
        <v>4</v>
      </c>
      <c r="F93" s="1" t="s">
        <v>12</v>
      </c>
      <c r="S93" s="10"/>
      <c r="T93" s="10"/>
    </row>
    <row r="94" spans="1:20" s="3" customFormat="1" ht="33.75" x14ac:dyDescent="0.25">
      <c r="A94" s="11">
        <v>75</v>
      </c>
      <c r="B94" s="12" t="s">
        <v>77</v>
      </c>
      <c r="C94" s="13" t="s">
        <v>23</v>
      </c>
      <c r="D94" s="21">
        <v>6</v>
      </c>
      <c r="F94" s="1" t="s">
        <v>12</v>
      </c>
      <c r="S94" s="10"/>
      <c r="T94" s="10"/>
    </row>
    <row r="95" spans="1:20" s="3" customFormat="1" ht="15" x14ac:dyDescent="0.25">
      <c r="A95" s="11">
        <v>76</v>
      </c>
      <c r="B95" s="12" t="s">
        <v>78</v>
      </c>
      <c r="C95" s="13" t="s">
        <v>23</v>
      </c>
      <c r="D95" s="21">
        <v>39</v>
      </c>
      <c r="F95" s="1" t="s">
        <v>12</v>
      </c>
      <c r="S95" s="10"/>
      <c r="T95" s="10"/>
    </row>
    <row r="96" spans="1:20" s="3" customFormat="1" ht="15" x14ac:dyDescent="0.25">
      <c r="A96" s="11">
        <v>77</v>
      </c>
      <c r="B96" s="12" t="s">
        <v>78</v>
      </c>
      <c r="C96" s="13" t="s">
        <v>23</v>
      </c>
      <c r="D96" s="21">
        <v>6</v>
      </c>
      <c r="F96" s="1" t="s">
        <v>12</v>
      </c>
      <c r="S96" s="10"/>
      <c r="T96" s="10"/>
    </row>
    <row r="97" spans="1:20" s="3" customFormat="1" ht="15" customHeight="1" x14ac:dyDescent="0.25">
      <c r="A97" s="28" t="s">
        <v>82</v>
      </c>
      <c r="B97" s="29"/>
      <c r="C97" s="29"/>
      <c r="D97" s="30"/>
      <c r="S97" s="10"/>
      <c r="T97" s="10" t="s">
        <v>79</v>
      </c>
    </row>
    <row r="98" spans="1:20" s="3" customFormat="1" ht="45" x14ac:dyDescent="0.25">
      <c r="A98" s="11">
        <v>78</v>
      </c>
      <c r="B98" s="12" t="s">
        <v>26</v>
      </c>
      <c r="C98" s="13" t="s">
        <v>27</v>
      </c>
      <c r="D98" s="21">
        <v>20160</v>
      </c>
      <c r="F98" s="1" t="s">
        <v>12</v>
      </c>
      <c r="S98" s="10"/>
      <c r="T98" s="10"/>
    </row>
    <row r="99" spans="1:20" s="3" customFormat="1" ht="15" x14ac:dyDescent="0.25">
      <c r="A99" s="11">
        <v>79</v>
      </c>
      <c r="B99" s="12" t="s">
        <v>28</v>
      </c>
      <c r="C99" s="13" t="s">
        <v>29</v>
      </c>
      <c r="D99" s="21">
        <v>3</v>
      </c>
      <c r="F99" s="1" t="s">
        <v>12</v>
      </c>
      <c r="S99" s="10"/>
      <c r="T99" s="10"/>
    </row>
    <row r="100" spans="1:20" s="3" customFormat="1" ht="15" x14ac:dyDescent="0.25">
      <c r="A100" s="11">
        <v>80</v>
      </c>
      <c r="B100" s="12" t="s">
        <v>80</v>
      </c>
      <c r="C100" s="13" t="s">
        <v>34</v>
      </c>
      <c r="D100" s="21">
        <v>1</v>
      </c>
      <c r="F100" s="1" t="s">
        <v>12</v>
      </c>
      <c r="S100" s="10"/>
      <c r="T100" s="10"/>
    </row>
  </sheetData>
  <mergeCells count="7">
    <mergeCell ref="A97:D97"/>
    <mergeCell ref="A7:D7"/>
    <mergeCell ref="B9:D9"/>
    <mergeCell ref="B10:D10"/>
    <mergeCell ref="B11:D11"/>
    <mergeCell ref="A15:D15"/>
    <mergeCell ref="A16:D16"/>
  </mergeCells>
  <printOptions horizontalCentered="1"/>
  <pageMargins left="0.39370077848434498" right="0.23622047901153601" top="0.35433071851730302" bottom="0.31496062874794001" header="0.118110239505768" footer="0.118110239505768"/>
  <pageSetup paperSize="9" fitToHeight="0" orientation="portrait" r:id="rId1"/>
  <headerFooter>
    <oddFooter>&amp;RСтраница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82"/>
  <sheetViews>
    <sheetView workbookViewId="0">
      <selection activeCell="A3" sqref="A3:XFD6"/>
    </sheetView>
  </sheetViews>
  <sheetFormatPr defaultColWidth="9.140625" defaultRowHeight="10.5" customHeight="1" x14ac:dyDescent="0.2"/>
  <cols>
    <col min="1" max="1" width="7.140625" style="1" customWidth="1"/>
    <col min="2" max="2" width="49.42578125" style="1" customWidth="1"/>
    <col min="3" max="3" width="11" style="1" customWidth="1"/>
    <col min="4" max="4" width="13.5703125" style="1" customWidth="1"/>
    <col min="5" max="5" width="9" style="1" customWidth="1"/>
    <col min="6" max="6" width="0" style="1" hidden="1" customWidth="1"/>
    <col min="7" max="15" width="9.140625" style="1"/>
    <col min="16" max="18" width="74" style="2" hidden="1" customWidth="1"/>
    <col min="19" max="20" width="101" style="2" hidden="1" customWidth="1"/>
    <col min="21" max="16384" width="9.140625" style="1"/>
  </cols>
  <sheetData>
    <row r="1" spans="1:20" s="24" customFormat="1" ht="11.25" customHeight="1" x14ac:dyDescent="0.2">
      <c r="C1" s="25" t="s">
        <v>105</v>
      </c>
      <c r="F1" s="25" t="s">
        <v>96</v>
      </c>
      <c r="K1" s="26"/>
      <c r="L1" s="26"/>
    </row>
    <row r="2" spans="1:20" s="24" customFormat="1" ht="11.25" customHeight="1" x14ac:dyDescent="0.2">
      <c r="C2" s="27" t="s">
        <v>97</v>
      </c>
      <c r="F2" s="25" t="s">
        <v>97</v>
      </c>
      <c r="K2" s="26"/>
      <c r="L2" s="26"/>
    </row>
    <row r="7" spans="1:20" s="3" customFormat="1" ht="15.75" x14ac:dyDescent="0.25">
      <c r="A7" s="31" t="s">
        <v>106</v>
      </c>
      <c r="B7" s="31"/>
      <c r="C7" s="31"/>
      <c r="D7" s="31"/>
    </row>
    <row r="8" spans="1:20" s="3" customFormat="1" ht="10.5" customHeight="1" x14ac:dyDescent="0.25">
      <c r="B8" s="4"/>
    </row>
    <row r="9" spans="1:20" s="3" customFormat="1" ht="24.75" x14ac:dyDescent="0.25">
      <c r="A9" s="5" t="s">
        <v>0</v>
      </c>
      <c r="B9" s="32" t="s">
        <v>81</v>
      </c>
      <c r="C9" s="32"/>
      <c r="D9" s="32"/>
      <c r="P9" s="6" t="s">
        <v>81</v>
      </c>
    </row>
    <row r="10" spans="1:20" s="3" customFormat="1" ht="15" x14ac:dyDescent="0.25">
      <c r="A10" s="5"/>
      <c r="B10" s="32"/>
      <c r="C10" s="32"/>
      <c r="D10" s="32"/>
      <c r="Q10" s="6" t="s">
        <v>3</v>
      </c>
    </row>
    <row r="11" spans="1:20" s="3" customFormat="1" ht="15" x14ac:dyDescent="0.25">
      <c r="A11" s="5" t="s">
        <v>2</v>
      </c>
      <c r="B11" s="32" t="s">
        <v>4</v>
      </c>
      <c r="C11" s="32"/>
      <c r="D11" s="32"/>
      <c r="R11" s="6" t="s">
        <v>4</v>
      </c>
    </row>
    <row r="12" spans="1:20" s="3" customFormat="1" ht="19.5" customHeight="1" x14ac:dyDescent="0.25">
      <c r="A12" s="7"/>
    </row>
    <row r="13" spans="1:20" s="3" customFormat="1" ht="36" customHeight="1" x14ac:dyDescent="0.25">
      <c r="A13" s="8" t="s">
        <v>5</v>
      </c>
      <c r="B13" s="8" t="s">
        <v>6</v>
      </c>
      <c r="C13" s="8" t="s">
        <v>7</v>
      </c>
      <c r="D13" s="8" t="s">
        <v>8</v>
      </c>
    </row>
    <row r="14" spans="1:20" s="3" customFormat="1" ht="15" x14ac:dyDescent="0.25">
      <c r="A14" s="9">
        <v>1</v>
      </c>
      <c r="B14" s="9">
        <v>2</v>
      </c>
      <c r="C14" s="9">
        <v>3</v>
      </c>
      <c r="D14" s="9">
        <v>4</v>
      </c>
    </row>
    <row r="15" spans="1:20" s="3" customFormat="1" ht="15" x14ac:dyDescent="0.25">
      <c r="A15" s="33" t="s">
        <v>9</v>
      </c>
      <c r="B15" s="34"/>
      <c r="C15" s="34"/>
      <c r="D15" s="35"/>
      <c r="S15" s="10" t="s">
        <v>9</v>
      </c>
    </row>
    <row r="16" spans="1:20" s="3" customFormat="1" ht="15" x14ac:dyDescent="0.25">
      <c r="A16" s="33" t="s">
        <v>10</v>
      </c>
      <c r="B16" s="34"/>
      <c r="C16" s="34"/>
      <c r="D16" s="35"/>
      <c r="S16" s="10"/>
      <c r="T16" s="10" t="s">
        <v>10</v>
      </c>
    </row>
    <row r="17" spans="1:20" s="3" customFormat="1" ht="22.5" x14ac:dyDescent="0.25">
      <c r="A17" s="11">
        <f>IF(F17&lt;&gt;"",COUNTA(F$7:F17),"")</f>
        <v>1</v>
      </c>
      <c r="B17" s="12" t="s">
        <v>15</v>
      </c>
      <c r="C17" s="13" t="s">
        <v>11</v>
      </c>
      <c r="D17" s="14">
        <v>1.4999999999999999E-2</v>
      </c>
      <c r="F17" s="1" t="s">
        <v>12</v>
      </c>
      <c r="S17" s="10"/>
      <c r="T17" s="10"/>
    </row>
    <row r="18" spans="1:20" s="3" customFormat="1" ht="22.5" x14ac:dyDescent="0.25">
      <c r="A18" s="11">
        <f>IF(F18&lt;&gt;"",COUNTA(F$7:F18),"")</f>
        <v>2</v>
      </c>
      <c r="B18" s="12" t="s">
        <v>16</v>
      </c>
      <c r="C18" s="13" t="s">
        <v>11</v>
      </c>
      <c r="D18" s="15">
        <v>0.01</v>
      </c>
      <c r="F18" s="1" t="s">
        <v>12</v>
      </c>
      <c r="S18" s="10"/>
      <c r="T18" s="10"/>
    </row>
    <row r="19" spans="1:20" s="3" customFormat="1" ht="22.5" x14ac:dyDescent="0.25">
      <c r="A19" s="11">
        <f>IF(F19&lt;&gt;"",COUNTA(F$7:F19),"")</f>
        <v>3</v>
      </c>
      <c r="B19" s="12" t="s">
        <v>17</v>
      </c>
      <c r="C19" s="13" t="s">
        <v>11</v>
      </c>
      <c r="D19" s="15">
        <v>0.03</v>
      </c>
      <c r="F19" s="1" t="s">
        <v>12</v>
      </c>
      <c r="S19" s="10"/>
      <c r="T19" s="10"/>
    </row>
    <row r="20" spans="1:20" s="3" customFormat="1" ht="15" x14ac:dyDescent="0.25">
      <c r="A20" s="11">
        <f>IF(F20&lt;&gt;"",COUNTA(F$7:F20),"")</f>
        <v>4</v>
      </c>
      <c r="B20" s="12" t="s">
        <v>18</v>
      </c>
      <c r="C20" s="13" t="s">
        <v>11</v>
      </c>
      <c r="D20" s="17">
        <v>1.2328E-3</v>
      </c>
      <c r="F20" s="1" t="s">
        <v>12</v>
      </c>
      <c r="S20" s="10"/>
      <c r="T20" s="10"/>
    </row>
    <row r="21" spans="1:20" s="3" customFormat="1" ht="15" x14ac:dyDescent="0.25">
      <c r="A21" s="11">
        <f>IF(F21&lt;&gt;"",COUNTA(F$7:F21),"")</f>
        <v>5</v>
      </c>
      <c r="B21" s="12" t="s">
        <v>19</v>
      </c>
      <c r="C21" s="13" t="s">
        <v>11</v>
      </c>
      <c r="D21" s="18">
        <v>2.3040000000000001E-3</v>
      </c>
      <c r="F21" s="1" t="s">
        <v>12</v>
      </c>
      <c r="S21" s="10"/>
      <c r="T21" s="10"/>
    </row>
    <row r="22" spans="1:20" s="3" customFormat="1" ht="16.5" customHeight="1" x14ac:dyDescent="0.25">
      <c r="A22" s="11">
        <f>IF(F22&lt;&gt;"",COUNTA(F$7:F22),"")</f>
        <v>6</v>
      </c>
      <c r="B22" s="12" t="s">
        <v>20</v>
      </c>
      <c r="C22" s="13" t="s">
        <v>11</v>
      </c>
      <c r="D22" s="20">
        <v>3.6000000000000002E-4</v>
      </c>
      <c r="F22" s="1" t="s">
        <v>12</v>
      </c>
      <c r="S22" s="10"/>
      <c r="T22" s="10"/>
    </row>
    <row r="23" spans="1:20" s="3" customFormat="1" ht="15" x14ac:dyDescent="0.25">
      <c r="A23" s="11">
        <f>IF(F23&lt;&gt;"",COUNTA(F$7:F23),"")</f>
        <v>7</v>
      </c>
      <c r="B23" s="12" t="s">
        <v>21</v>
      </c>
      <c r="C23" s="13" t="s">
        <v>13</v>
      </c>
      <c r="D23" s="19">
        <v>5.9783999999999997</v>
      </c>
      <c r="F23" s="1" t="s">
        <v>12</v>
      </c>
      <c r="S23" s="10"/>
      <c r="T23" s="10"/>
    </row>
    <row r="24" spans="1:20" s="3" customFormat="1" ht="22.5" x14ac:dyDescent="0.25">
      <c r="A24" s="11">
        <f>IF(F24&lt;&gt;"",COUNTA(F$7:F24),"")</f>
        <v>8</v>
      </c>
      <c r="B24" s="12" t="s">
        <v>22</v>
      </c>
      <c r="C24" s="13" t="s">
        <v>23</v>
      </c>
      <c r="D24" s="15">
        <v>92.48</v>
      </c>
      <c r="F24" s="1" t="s">
        <v>12</v>
      </c>
      <c r="S24" s="10"/>
      <c r="T24" s="10"/>
    </row>
    <row r="25" spans="1:20" s="3" customFormat="1" ht="15" x14ac:dyDescent="0.25">
      <c r="A25" s="11">
        <f>IF(F25&lt;&gt;"",COUNTA(F$7:F25),"")</f>
        <v>9</v>
      </c>
      <c r="B25" s="12" t="s">
        <v>24</v>
      </c>
      <c r="C25" s="13" t="s">
        <v>25</v>
      </c>
      <c r="D25" s="15">
        <v>2.16</v>
      </c>
      <c r="F25" s="1" t="s">
        <v>12</v>
      </c>
      <c r="S25" s="10"/>
      <c r="T25" s="10"/>
    </row>
    <row r="26" spans="1:20" s="3" customFormat="1" ht="15" x14ac:dyDescent="0.25">
      <c r="A26" s="11">
        <f>IF(F26&lt;&gt;"",COUNTA(F$7:F26),"")</f>
        <v>10</v>
      </c>
      <c r="B26" s="12" t="s">
        <v>33</v>
      </c>
      <c r="C26" s="13" t="s">
        <v>34</v>
      </c>
      <c r="D26" s="21">
        <v>4</v>
      </c>
      <c r="F26" s="1" t="s">
        <v>12</v>
      </c>
      <c r="S26" s="10"/>
      <c r="T26" s="10"/>
    </row>
    <row r="27" spans="1:20" s="3" customFormat="1" ht="15" x14ac:dyDescent="0.25">
      <c r="A27" s="11">
        <f>IF(F27&lt;&gt;"",COUNTA(F$7:F27),"")</f>
        <v>11</v>
      </c>
      <c r="B27" s="12" t="s">
        <v>35</v>
      </c>
      <c r="C27" s="13" t="s">
        <v>31</v>
      </c>
      <c r="D27" s="21">
        <v>4</v>
      </c>
      <c r="F27" s="1" t="s">
        <v>12</v>
      </c>
      <c r="S27" s="10"/>
      <c r="T27" s="10"/>
    </row>
    <row r="28" spans="1:20" s="3" customFormat="1" ht="15" x14ac:dyDescent="0.25">
      <c r="A28" s="11">
        <f>IF(F28&lt;&gt;"",COUNTA(F$7:F28),"")</f>
        <v>12</v>
      </c>
      <c r="B28" s="12" t="s">
        <v>36</v>
      </c>
      <c r="C28" s="13" t="s">
        <v>31</v>
      </c>
      <c r="D28" s="21">
        <v>4</v>
      </c>
      <c r="F28" s="1" t="s">
        <v>12</v>
      </c>
      <c r="S28" s="10"/>
      <c r="T28" s="10"/>
    </row>
    <row r="29" spans="1:20" s="3" customFormat="1" ht="15" x14ac:dyDescent="0.25">
      <c r="A29" s="11">
        <f>IF(F29&lt;&gt;"",COUNTA(F$7:F29),"")</f>
        <v>13</v>
      </c>
      <c r="B29" s="12" t="s">
        <v>32</v>
      </c>
      <c r="C29" s="13" t="s">
        <v>31</v>
      </c>
      <c r="D29" s="21">
        <v>6</v>
      </c>
      <c r="F29" s="1" t="s">
        <v>12</v>
      </c>
      <c r="S29" s="10"/>
      <c r="T29" s="10"/>
    </row>
    <row r="30" spans="1:20" s="3" customFormat="1" ht="15" x14ac:dyDescent="0.25">
      <c r="A30" s="11">
        <f>IF(F30&lt;&gt;"",COUNTA(F$7:F30),"")</f>
        <v>14</v>
      </c>
      <c r="B30" s="12" t="s">
        <v>37</v>
      </c>
      <c r="C30" s="13" t="s">
        <v>31</v>
      </c>
      <c r="D30" s="21">
        <v>4</v>
      </c>
      <c r="F30" s="1" t="s">
        <v>12</v>
      </c>
      <c r="S30" s="10"/>
      <c r="T30" s="10"/>
    </row>
    <row r="31" spans="1:20" s="3" customFormat="1" ht="15" x14ac:dyDescent="0.25">
      <c r="A31" s="11">
        <f>IF(F31&lt;&gt;"",COUNTA(F$7:F31),"")</f>
        <v>15</v>
      </c>
      <c r="B31" s="12" t="s">
        <v>38</v>
      </c>
      <c r="C31" s="13" t="s">
        <v>39</v>
      </c>
      <c r="D31" s="21">
        <v>3</v>
      </c>
      <c r="F31" s="1" t="s">
        <v>12</v>
      </c>
      <c r="S31" s="10"/>
      <c r="T31" s="10"/>
    </row>
    <row r="32" spans="1:20" s="3" customFormat="1" ht="15" x14ac:dyDescent="0.25">
      <c r="A32" s="11">
        <f>IF(F32&lt;&gt;"",COUNTA(F$7:F32),"")</f>
        <v>16</v>
      </c>
      <c r="B32" s="12" t="s">
        <v>30</v>
      </c>
      <c r="C32" s="13" t="s">
        <v>31</v>
      </c>
      <c r="D32" s="21">
        <v>4</v>
      </c>
      <c r="F32" s="1" t="s">
        <v>12</v>
      </c>
      <c r="S32" s="10"/>
      <c r="T32" s="10"/>
    </row>
    <row r="33" spans="1:20" s="3" customFormat="1" ht="15" x14ac:dyDescent="0.25">
      <c r="A33" s="11">
        <f>IF(F33&lt;&gt;"",COUNTA(F$7:F33),"")</f>
        <v>17</v>
      </c>
      <c r="B33" s="12" t="s">
        <v>40</v>
      </c>
      <c r="C33" s="13" t="s">
        <v>31</v>
      </c>
      <c r="D33" s="21">
        <v>1</v>
      </c>
      <c r="F33" s="1" t="s">
        <v>12</v>
      </c>
      <c r="S33" s="10"/>
      <c r="T33" s="10"/>
    </row>
    <row r="34" spans="1:20" s="3" customFormat="1" ht="15" x14ac:dyDescent="0.25">
      <c r="A34" s="11">
        <f>IF(F34&lt;&gt;"",COUNTA(F$7:F34),"")</f>
        <v>18</v>
      </c>
      <c r="B34" s="12" t="s">
        <v>41</v>
      </c>
      <c r="C34" s="13" t="s">
        <v>23</v>
      </c>
      <c r="D34" s="21">
        <v>39</v>
      </c>
      <c r="F34" s="1" t="s">
        <v>12</v>
      </c>
      <c r="S34" s="10"/>
      <c r="T34" s="10"/>
    </row>
    <row r="35" spans="1:20" s="3" customFormat="1" ht="15" x14ac:dyDescent="0.25">
      <c r="A35" s="11">
        <f>IF(F35&lt;&gt;"",COUNTA(F$7:F35),"")</f>
        <v>19</v>
      </c>
      <c r="B35" s="12" t="s">
        <v>42</v>
      </c>
      <c r="C35" s="13" t="s">
        <v>31</v>
      </c>
      <c r="D35" s="21">
        <v>1</v>
      </c>
      <c r="F35" s="1" t="s">
        <v>12</v>
      </c>
      <c r="S35" s="10"/>
      <c r="T35" s="10"/>
    </row>
    <row r="36" spans="1:20" s="3" customFormat="1" ht="15" x14ac:dyDescent="0.25">
      <c r="A36" s="11">
        <f>IF(F36&lt;&gt;"",COUNTA(F$7:F36),"")</f>
        <v>20</v>
      </c>
      <c r="B36" s="12" t="s">
        <v>43</v>
      </c>
      <c r="C36" s="13" t="s">
        <v>31</v>
      </c>
      <c r="D36" s="21">
        <v>1</v>
      </c>
      <c r="F36" s="1" t="s">
        <v>12</v>
      </c>
      <c r="S36" s="10"/>
      <c r="T36" s="10"/>
    </row>
    <row r="37" spans="1:20" s="3" customFormat="1" ht="15" x14ac:dyDescent="0.25">
      <c r="A37" s="11">
        <f>IF(F37&lt;&gt;"",COUNTA(F$7:F37),"")</f>
        <v>21</v>
      </c>
      <c r="B37" s="12" t="s">
        <v>44</v>
      </c>
      <c r="C37" s="13" t="s">
        <v>31</v>
      </c>
      <c r="D37" s="21">
        <v>2</v>
      </c>
      <c r="F37" s="1" t="s">
        <v>12</v>
      </c>
      <c r="S37" s="10"/>
      <c r="T37" s="10"/>
    </row>
    <row r="38" spans="1:20" s="3" customFormat="1" ht="15" x14ac:dyDescent="0.25">
      <c r="A38" s="11">
        <f>IF(F38&lt;&gt;"",COUNTA(F$7:F38),"")</f>
        <v>22</v>
      </c>
      <c r="B38" s="12" t="s">
        <v>45</v>
      </c>
      <c r="C38" s="13" t="s">
        <v>23</v>
      </c>
      <c r="D38" s="21">
        <v>8</v>
      </c>
      <c r="F38" s="1" t="s">
        <v>12</v>
      </c>
      <c r="S38" s="10"/>
      <c r="T38" s="10"/>
    </row>
    <row r="39" spans="1:20" s="3" customFormat="1" ht="15" x14ac:dyDescent="0.25">
      <c r="A39" s="11">
        <f>IF(F39&lt;&gt;"",COUNTA(F$7:F39),"")</f>
        <v>23</v>
      </c>
      <c r="B39" s="12" t="s">
        <v>46</v>
      </c>
      <c r="C39" s="13" t="s">
        <v>14</v>
      </c>
      <c r="D39" s="21">
        <v>6</v>
      </c>
      <c r="F39" s="1" t="s">
        <v>12</v>
      </c>
      <c r="S39" s="10"/>
      <c r="T39" s="10"/>
    </row>
    <row r="40" spans="1:20" s="3" customFormat="1" ht="22.5" x14ac:dyDescent="0.25">
      <c r="A40" s="11">
        <f>IF(F40&lt;&gt;"",COUNTA(F$7:F40),"")</f>
        <v>24</v>
      </c>
      <c r="B40" s="12" t="s">
        <v>99</v>
      </c>
      <c r="C40" s="13" t="s">
        <v>14</v>
      </c>
      <c r="D40" s="15">
        <v>0.36</v>
      </c>
      <c r="F40" s="1" t="s">
        <v>12</v>
      </c>
      <c r="S40" s="10"/>
      <c r="T40" s="10"/>
    </row>
    <row r="41" spans="1:20" s="3" customFormat="1" ht="22.5" x14ac:dyDescent="0.25">
      <c r="A41" s="11">
        <f>IF(F41&lt;&gt;"",COUNTA(F$7:F41),"")</f>
        <v>25</v>
      </c>
      <c r="B41" s="12" t="s">
        <v>100</v>
      </c>
      <c r="C41" s="13" t="s">
        <v>14</v>
      </c>
      <c r="D41" s="15">
        <v>4.26</v>
      </c>
      <c r="F41" s="1" t="s">
        <v>12</v>
      </c>
      <c r="S41" s="10"/>
      <c r="T41" s="10"/>
    </row>
    <row r="42" spans="1:20" s="3" customFormat="1" ht="22.5" x14ac:dyDescent="0.25">
      <c r="A42" s="11">
        <f>IF(F42&lt;&gt;"",COUNTA(F$7:F42),"")</f>
        <v>26</v>
      </c>
      <c r="B42" s="12" t="s">
        <v>47</v>
      </c>
      <c r="C42" s="13" t="s">
        <v>14</v>
      </c>
      <c r="D42" s="15">
        <v>20.68</v>
      </c>
      <c r="F42" s="1" t="s">
        <v>12</v>
      </c>
      <c r="S42" s="10"/>
      <c r="T42" s="10"/>
    </row>
    <row r="43" spans="1:20" s="3" customFormat="1" ht="33.75" x14ac:dyDescent="0.25">
      <c r="A43" s="11">
        <f>IF(F43&lt;&gt;"",COUNTA(F$7:F43),"")</f>
        <v>27</v>
      </c>
      <c r="B43" s="12" t="s">
        <v>101</v>
      </c>
      <c r="C43" s="13" t="s">
        <v>14</v>
      </c>
      <c r="D43" s="14">
        <v>2.1720000000000002</v>
      </c>
      <c r="F43" s="1" t="s">
        <v>12</v>
      </c>
      <c r="S43" s="10"/>
      <c r="T43" s="10"/>
    </row>
    <row r="44" spans="1:20" s="3" customFormat="1" ht="15" x14ac:dyDescent="0.25">
      <c r="A44" s="11">
        <v>28</v>
      </c>
      <c r="B44" s="12" t="s">
        <v>48</v>
      </c>
      <c r="C44" s="13" t="s">
        <v>29</v>
      </c>
      <c r="D44" s="21">
        <v>3</v>
      </c>
      <c r="F44" s="1" t="s">
        <v>12</v>
      </c>
      <c r="S44" s="10"/>
      <c r="T44" s="10"/>
    </row>
    <row r="45" spans="1:20" s="3" customFormat="1" ht="15" x14ac:dyDescent="0.25">
      <c r="A45" s="11">
        <v>29</v>
      </c>
      <c r="B45" s="12" t="s">
        <v>49</v>
      </c>
      <c r="C45" s="13" t="s">
        <v>29</v>
      </c>
      <c r="D45" s="21">
        <v>2</v>
      </c>
      <c r="F45" s="1" t="s">
        <v>12</v>
      </c>
      <c r="S45" s="10"/>
      <c r="T45" s="10"/>
    </row>
    <row r="46" spans="1:20" s="3" customFormat="1" ht="15" x14ac:dyDescent="0.25">
      <c r="A46" s="11">
        <v>30</v>
      </c>
      <c r="B46" s="12" t="s">
        <v>83</v>
      </c>
      <c r="C46" s="13" t="s">
        <v>11</v>
      </c>
      <c r="D46" s="19">
        <f>0.092+0.046</f>
        <v>0.13800000000000001</v>
      </c>
      <c r="F46" s="1"/>
      <c r="S46" s="10"/>
      <c r="T46" s="10"/>
    </row>
    <row r="47" spans="1:20" s="3" customFormat="1" ht="15" x14ac:dyDescent="0.25">
      <c r="A47" s="11">
        <v>31</v>
      </c>
      <c r="B47" s="22" t="s">
        <v>85</v>
      </c>
      <c r="C47" s="23" t="s">
        <v>11</v>
      </c>
      <c r="D47" s="19">
        <f>0.049</f>
        <v>4.9000000000000002E-2</v>
      </c>
      <c r="F47" s="1"/>
      <c r="S47" s="10"/>
      <c r="T47" s="10"/>
    </row>
    <row r="48" spans="1:20" s="3" customFormat="1" ht="15" x14ac:dyDescent="0.25">
      <c r="A48" s="11">
        <v>32</v>
      </c>
      <c r="B48" s="22" t="s">
        <v>86</v>
      </c>
      <c r="C48" s="23" t="s">
        <v>11</v>
      </c>
      <c r="D48" s="19">
        <v>4.7199999999999999E-2</v>
      </c>
      <c r="F48" s="1"/>
      <c r="S48" s="10"/>
      <c r="T48" s="10"/>
    </row>
    <row r="49" spans="1:20" s="3" customFormat="1" ht="15" x14ac:dyDescent="0.25">
      <c r="A49" s="11">
        <v>33</v>
      </c>
      <c r="B49" s="12" t="s">
        <v>51</v>
      </c>
      <c r="C49" s="13" t="s">
        <v>11</v>
      </c>
      <c r="D49" s="14">
        <f>0.63+0.042</f>
        <v>0.67200000000000004</v>
      </c>
      <c r="F49" s="1" t="s">
        <v>12</v>
      </c>
      <c r="S49" s="10"/>
      <c r="T49" s="10"/>
    </row>
    <row r="50" spans="1:20" s="3" customFormat="1" ht="22.5" x14ac:dyDescent="0.25">
      <c r="A50" s="11">
        <v>34</v>
      </c>
      <c r="B50" s="12" t="s">
        <v>87</v>
      </c>
      <c r="C50" s="13" t="s">
        <v>11</v>
      </c>
      <c r="D50" s="18">
        <v>0.124775</v>
      </c>
      <c r="F50" s="1" t="s">
        <v>12</v>
      </c>
      <c r="S50" s="10"/>
      <c r="T50" s="10"/>
    </row>
    <row r="51" spans="1:20" s="3" customFormat="1" ht="22.5" x14ac:dyDescent="0.25">
      <c r="A51" s="11">
        <v>35</v>
      </c>
      <c r="B51" s="12" t="s">
        <v>103</v>
      </c>
      <c r="C51" s="13" t="s">
        <v>11</v>
      </c>
      <c r="D51" s="14">
        <v>0.42399999999999999</v>
      </c>
      <c r="F51" s="1" t="s">
        <v>12</v>
      </c>
      <c r="S51" s="10"/>
      <c r="T51" s="10"/>
    </row>
    <row r="52" spans="1:20" s="3" customFormat="1" ht="22.5" x14ac:dyDescent="0.25">
      <c r="A52" s="11">
        <v>36</v>
      </c>
      <c r="B52" s="12" t="s">
        <v>53</v>
      </c>
      <c r="C52" s="13" t="s">
        <v>11</v>
      </c>
      <c r="D52" s="20">
        <v>0.22450999999999999</v>
      </c>
      <c r="F52" s="1" t="s">
        <v>12</v>
      </c>
      <c r="S52" s="10"/>
      <c r="T52" s="10"/>
    </row>
    <row r="53" spans="1:20" s="3" customFormat="1" ht="22.5" x14ac:dyDescent="0.25">
      <c r="A53" s="11">
        <v>37</v>
      </c>
      <c r="B53" s="12" t="s">
        <v>54</v>
      </c>
      <c r="C53" s="13" t="s">
        <v>11</v>
      </c>
      <c r="D53" s="17">
        <v>0.15584029999999999</v>
      </c>
      <c r="F53" s="1" t="s">
        <v>12</v>
      </c>
      <c r="S53" s="10"/>
      <c r="T53" s="10"/>
    </row>
    <row r="54" spans="1:20" s="3" customFormat="1" ht="22.5" x14ac:dyDescent="0.25">
      <c r="A54" s="11">
        <v>38</v>
      </c>
      <c r="B54" s="12" t="s">
        <v>55</v>
      </c>
      <c r="C54" s="13" t="s">
        <v>11</v>
      </c>
      <c r="D54" s="18">
        <v>9.7213999999999995E-2</v>
      </c>
      <c r="F54" s="1" t="s">
        <v>12</v>
      </c>
      <c r="S54" s="10"/>
      <c r="T54" s="10"/>
    </row>
    <row r="55" spans="1:20" s="3" customFormat="1" ht="15" x14ac:dyDescent="0.25">
      <c r="A55" s="11">
        <v>39</v>
      </c>
      <c r="B55" s="12" t="s">
        <v>57</v>
      </c>
      <c r="C55" s="13" t="s">
        <v>25</v>
      </c>
      <c r="D55" s="15">
        <v>0.06</v>
      </c>
      <c r="F55" s="1" t="s">
        <v>12</v>
      </c>
      <c r="S55" s="10"/>
      <c r="T55" s="10"/>
    </row>
    <row r="56" spans="1:20" s="3" customFormat="1" ht="15" x14ac:dyDescent="0.25">
      <c r="A56" s="11">
        <v>40</v>
      </c>
      <c r="B56" s="12" t="s">
        <v>58</v>
      </c>
      <c r="C56" s="13" t="s">
        <v>25</v>
      </c>
      <c r="D56" s="15">
        <v>0.24</v>
      </c>
      <c r="F56" s="1" t="s">
        <v>12</v>
      </c>
      <c r="S56" s="10"/>
      <c r="T56" s="10"/>
    </row>
    <row r="57" spans="1:20" s="3" customFormat="1" ht="15" x14ac:dyDescent="0.25">
      <c r="A57" s="11">
        <v>41</v>
      </c>
      <c r="B57" s="12" t="s">
        <v>59</v>
      </c>
      <c r="C57" s="13" t="s">
        <v>23</v>
      </c>
      <c r="D57" s="21">
        <v>192</v>
      </c>
      <c r="F57" s="1" t="s">
        <v>12</v>
      </c>
      <c r="S57" s="10"/>
      <c r="T57" s="10"/>
    </row>
    <row r="58" spans="1:20" s="3" customFormat="1" ht="15" x14ac:dyDescent="0.25">
      <c r="A58" s="11">
        <v>42</v>
      </c>
      <c r="B58" s="12" t="s">
        <v>60</v>
      </c>
      <c r="C58" s="13" t="s">
        <v>23</v>
      </c>
      <c r="D58" s="21">
        <v>73</v>
      </c>
      <c r="F58" s="1" t="s">
        <v>12</v>
      </c>
      <c r="S58" s="10"/>
      <c r="T58" s="10"/>
    </row>
    <row r="59" spans="1:20" s="3" customFormat="1" ht="15" x14ac:dyDescent="0.25">
      <c r="A59" s="11">
        <v>43</v>
      </c>
      <c r="B59" s="12" t="s">
        <v>102</v>
      </c>
      <c r="C59" s="13" t="s">
        <v>23</v>
      </c>
      <c r="D59" s="21">
        <v>45</v>
      </c>
      <c r="F59" s="1" t="s">
        <v>12</v>
      </c>
      <c r="S59" s="10"/>
      <c r="T59" s="10"/>
    </row>
    <row r="60" spans="1:20" s="3" customFormat="1" ht="15" x14ac:dyDescent="0.25">
      <c r="A60" s="11">
        <v>44</v>
      </c>
      <c r="B60" s="12" t="s">
        <v>62</v>
      </c>
      <c r="C60" s="13" t="s">
        <v>23</v>
      </c>
      <c r="D60" s="21">
        <v>27</v>
      </c>
      <c r="F60" s="1" t="s">
        <v>12</v>
      </c>
      <c r="S60" s="10"/>
      <c r="T60" s="10"/>
    </row>
    <row r="61" spans="1:20" s="3" customFormat="1" ht="15" x14ac:dyDescent="0.25">
      <c r="A61" s="11">
        <v>45</v>
      </c>
      <c r="B61" s="12" t="s">
        <v>24</v>
      </c>
      <c r="C61" s="13" t="s">
        <v>25</v>
      </c>
      <c r="D61" s="15">
        <v>0.18</v>
      </c>
      <c r="F61" s="1" t="s">
        <v>12</v>
      </c>
      <c r="S61" s="10"/>
      <c r="T61" s="10"/>
    </row>
    <row r="62" spans="1:20" s="3" customFormat="1" ht="15" x14ac:dyDescent="0.25">
      <c r="A62" s="11">
        <v>46</v>
      </c>
      <c r="B62" s="12" t="s">
        <v>104</v>
      </c>
      <c r="C62" s="13" t="s">
        <v>25</v>
      </c>
      <c r="D62" s="16">
        <v>0.9</v>
      </c>
      <c r="F62" s="1" t="s">
        <v>12</v>
      </c>
      <c r="S62" s="10"/>
      <c r="T62" s="10"/>
    </row>
    <row r="63" spans="1:20" s="3" customFormat="1" ht="15" x14ac:dyDescent="0.25">
      <c r="A63" s="11">
        <v>47</v>
      </c>
      <c r="B63" s="12" t="s">
        <v>65</v>
      </c>
      <c r="C63" s="13" t="s">
        <v>23</v>
      </c>
      <c r="D63" s="21">
        <v>33</v>
      </c>
      <c r="F63" s="1" t="s">
        <v>12</v>
      </c>
      <c r="S63" s="10"/>
      <c r="T63" s="10"/>
    </row>
    <row r="64" spans="1:20" s="3" customFormat="1" ht="15" x14ac:dyDescent="0.25">
      <c r="A64" s="11">
        <v>48</v>
      </c>
      <c r="B64" s="12" t="s">
        <v>66</v>
      </c>
      <c r="C64" s="13" t="s">
        <v>67</v>
      </c>
      <c r="D64" s="16">
        <v>0.1</v>
      </c>
      <c r="F64" s="1" t="s">
        <v>12</v>
      </c>
      <c r="S64" s="10"/>
      <c r="T64" s="10"/>
    </row>
    <row r="65" spans="1:20" s="3" customFormat="1" ht="15" x14ac:dyDescent="0.25">
      <c r="A65" s="11">
        <v>49</v>
      </c>
      <c r="B65" s="12" t="s">
        <v>68</v>
      </c>
      <c r="C65" s="13" t="s">
        <v>23</v>
      </c>
      <c r="D65" s="21">
        <v>72</v>
      </c>
      <c r="F65" s="1" t="s">
        <v>12</v>
      </c>
      <c r="S65" s="10"/>
      <c r="T65" s="10"/>
    </row>
    <row r="66" spans="1:20" s="3" customFormat="1" ht="15" x14ac:dyDescent="0.25">
      <c r="A66" s="11">
        <v>50</v>
      </c>
      <c r="B66" s="12" t="s">
        <v>69</v>
      </c>
      <c r="C66" s="13" t="s">
        <v>25</v>
      </c>
      <c r="D66" s="16">
        <v>2.2000000000000002</v>
      </c>
      <c r="F66" s="1" t="s">
        <v>12</v>
      </c>
      <c r="S66" s="10"/>
      <c r="T66" s="10"/>
    </row>
    <row r="67" spans="1:20" s="3" customFormat="1" ht="15" x14ac:dyDescent="0.25">
      <c r="A67" s="11">
        <v>51</v>
      </c>
      <c r="B67" s="12" t="s">
        <v>70</v>
      </c>
      <c r="C67" s="13" t="s">
        <v>23</v>
      </c>
      <c r="D67" s="21">
        <v>51</v>
      </c>
      <c r="F67" s="1" t="s">
        <v>12</v>
      </c>
      <c r="S67" s="10"/>
      <c r="T67" s="10"/>
    </row>
    <row r="68" spans="1:20" s="3" customFormat="1" ht="15" x14ac:dyDescent="0.25">
      <c r="A68" s="11">
        <v>52</v>
      </c>
      <c r="B68" s="12" t="s">
        <v>91</v>
      </c>
      <c r="C68" s="13" t="s">
        <v>23</v>
      </c>
      <c r="D68" s="21">
        <v>1</v>
      </c>
      <c r="F68" s="1"/>
      <c r="S68" s="10"/>
      <c r="T68" s="10"/>
    </row>
    <row r="69" spans="1:20" s="3" customFormat="1" ht="15" x14ac:dyDescent="0.25">
      <c r="A69" s="11">
        <v>53</v>
      </c>
      <c r="B69" s="12" t="s">
        <v>92</v>
      </c>
      <c r="C69" s="13" t="s">
        <v>23</v>
      </c>
      <c r="D69" s="21">
        <v>8</v>
      </c>
      <c r="F69" s="1"/>
      <c r="S69" s="10"/>
      <c r="T69" s="10"/>
    </row>
    <row r="70" spans="1:20" s="3" customFormat="1" ht="15" x14ac:dyDescent="0.25">
      <c r="A70" s="11">
        <v>54</v>
      </c>
      <c r="B70" s="12" t="s">
        <v>93</v>
      </c>
      <c r="C70" s="13" t="s">
        <v>23</v>
      </c>
      <c r="D70" s="21">
        <v>4</v>
      </c>
      <c r="F70" s="1"/>
      <c r="S70" s="10"/>
      <c r="T70" s="10"/>
    </row>
    <row r="71" spans="1:20" s="3" customFormat="1" ht="15" x14ac:dyDescent="0.25">
      <c r="A71" s="11">
        <v>55</v>
      </c>
      <c r="B71" s="12" t="s">
        <v>94</v>
      </c>
      <c r="C71" s="13" t="s">
        <v>23</v>
      </c>
      <c r="D71" s="21">
        <v>38</v>
      </c>
      <c r="F71" s="1"/>
      <c r="S71" s="10"/>
      <c r="T71" s="10"/>
    </row>
    <row r="72" spans="1:20" s="3" customFormat="1" ht="15" x14ac:dyDescent="0.25">
      <c r="A72" s="11">
        <v>56</v>
      </c>
      <c r="B72" s="12" t="s">
        <v>71</v>
      </c>
      <c r="C72" s="13" t="s">
        <v>23</v>
      </c>
      <c r="D72" s="21">
        <v>4</v>
      </c>
      <c r="F72" s="1" t="s">
        <v>12</v>
      </c>
      <c r="S72" s="10"/>
      <c r="T72" s="10"/>
    </row>
    <row r="73" spans="1:20" s="3" customFormat="1" ht="22.5" x14ac:dyDescent="0.25">
      <c r="A73" s="11">
        <v>57</v>
      </c>
      <c r="B73" s="12" t="s">
        <v>72</v>
      </c>
      <c r="C73" s="13" t="s">
        <v>23</v>
      </c>
      <c r="D73" s="21">
        <v>12</v>
      </c>
      <c r="F73" s="1" t="s">
        <v>12</v>
      </c>
      <c r="S73" s="10"/>
      <c r="T73" s="10"/>
    </row>
    <row r="74" spans="1:20" s="3" customFormat="1" ht="22.5" x14ac:dyDescent="0.25">
      <c r="A74" s="11">
        <v>58</v>
      </c>
      <c r="B74" s="12" t="s">
        <v>73</v>
      </c>
      <c r="C74" s="13" t="s">
        <v>23</v>
      </c>
      <c r="D74" s="21">
        <v>6</v>
      </c>
      <c r="F74" s="1" t="s">
        <v>12</v>
      </c>
      <c r="S74" s="10"/>
      <c r="T74" s="10"/>
    </row>
    <row r="75" spans="1:20" s="3" customFormat="1" ht="22.5" x14ac:dyDescent="0.25">
      <c r="A75" s="11">
        <v>59</v>
      </c>
      <c r="B75" s="12" t="s">
        <v>74</v>
      </c>
      <c r="C75" s="13" t="s">
        <v>23</v>
      </c>
      <c r="D75" s="21">
        <v>4</v>
      </c>
      <c r="F75" s="1" t="s">
        <v>12</v>
      </c>
      <c r="S75" s="10"/>
      <c r="T75" s="10"/>
    </row>
    <row r="76" spans="1:20" s="3" customFormat="1" ht="22.5" x14ac:dyDescent="0.25">
      <c r="A76" s="11">
        <v>60</v>
      </c>
      <c r="B76" s="12" t="s">
        <v>75</v>
      </c>
      <c r="C76" s="13" t="s">
        <v>23</v>
      </c>
      <c r="D76" s="21">
        <v>4</v>
      </c>
      <c r="F76" s="1" t="s">
        <v>12</v>
      </c>
      <c r="S76" s="10"/>
      <c r="T76" s="10"/>
    </row>
    <row r="77" spans="1:20" s="3" customFormat="1" ht="33.75" x14ac:dyDescent="0.25">
      <c r="A77" s="11">
        <v>61</v>
      </c>
      <c r="B77" s="12" t="s">
        <v>76</v>
      </c>
      <c r="C77" s="13" t="s">
        <v>23</v>
      </c>
      <c r="D77" s="21">
        <v>4</v>
      </c>
      <c r="F77" s="1" t="s">
        <v>12</v>
      </c>
      <c r="S77" s="10"/>
      <c r="T77" s="10"/>
    </row>
    <row r="78" spans="1:20" s="3" customFormat="1" ht="33.75" x14ac:dyDescent="0.25">
      <c r="A78" s="11">
        <v>62</v>
      </c>
      <c r="B78" s="12" t="s">
        <v>77</v>
      </c>
      <c r="C78" s="13" t="s">
        <v>23</v>
      </c>
      <c r="D78" s="21">
        <v>4</v>
      </c>
      <c r="F78" s="1" t="s">
        <v>12</v>
      </c>
      <c r="S78" s="10"/>
      <c r="T78" s="10"/>
    </row>
    <row r="79" spans="1:20" s="3" customFormat="1" ht="15" x14ac:dyDescent="0.25">
      <c r="A79" s="11">
        <v>63</v>
      </c>
      <c r="B79" s="12" t="s">
        <v>78</v>
      </c>
      <c r="C79" s="13" t="s">
        <v>23</v>
      </c>
      <c r="D79" s="21">
        <v>27</v>
      </c>
      <c r="F79" s="1" t="s">
        <v>12</v>
      </c>
      <c r="S79" s="10"/>
      <c r="T79" s="10"/>
    </row>
    <row r="80" spans="1:20" s="3" customFormat="1" ht="13.5" customHeight="1" x14ac:dyDescent="0.25">
      <c r="A80" s="33" t="s">
        <v>82</v>
      </c>
      <c r="B80" s="34"/>
      <c r="C80" s="34"/>
      <c r="D80" s="35"/>
    </row>
    <row r="81" spans="1:20" s="3" customFormat="1" ht="45" x14ac:dyDescent="0.25">
      <c r="A81" s="11">
        <v>64</v>
      </c>
      <c r="B81" s="12" t="s">
        <v>26</v>
      </c>
      <c r="C81" s="13" t="s">
        <v>27</v>
      </c>
      <c r="D81" s="21">
        <v>4032</v>
      </c>
      <c r="F81" s="1" t="s">
        <v>12</v>
      </c>
      <c r="S81" s="10"/>
      <c r="T81" s="10"/>
    </row>
    <row r="82" spans="1:20" s="3" customFormat="1" ht="15" x14ac:dyDescent="0.25">
      <c r="A82" s="11">
        <v>65</v>
      </c>
      <c r="B82" s="12" t="s">
        <v>28</v>
      </c>
      <c r="C82" s="13" t="s">
        <v>29</v>
      </c>
      <c r="D82" s="21">
        <v>2</v>
      </c>
      <c r="F82" s="1" t="s">
        <v>12</v>
      </c>
      <c r="S82" s="10"/>
      <c r="T82" s="10"/>
    </row>
  </sheetData>
  <mergeCells count="7">
    <mergeCell ref="A80:D80"/>
    <mergeCell ref="A7:D7"/>
    <mergeCell ref="B9:D9"/>
    <mergeCell ref="B10:D10"/>
    <mergeCell ref="B11:D11"/>
    <mergeCell ref="A15:D15"/>
    <mergeCell ref="A16:D16"/>
  </mergeCells>
  <printOptions horizontalCentered="1"/>
  <pageMargins left="0.39370077848434498" right="0.23622047901153601" top="0.35433071851730302" bottom="0.31496062874794001" header="0.118110239505768" footer="0.118110239505768"/>
  <pageSetup paperSize="9" fitToHeight="0" orientation="portrait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Строительство ЛЭП АШ_мр по ГЭСН</vt:lpstr>
      <vt:lpstr>Строительство ЛЭП Алекс_ЛУ по Г</vt:lpstr>
      <vt:lpstr>'Строительство ЛЭП Алекс_ЛУ по Г'!Заголовки_для_печати</vt:lpstr>
      <vt:lpstr>'Строительство ЛЭП АШ_мр по ГЭСН'!Заголовки_для_печати</vt:lpstr>
      <vt:lpstr>'Строительство ЛЭП Алекс_ЛУ по Г'!Область_печати</vt:lpstr>
      <vt:lpstr>'Строительство ЛЭП АШ_мр по ГЭСН'!Область_печати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Воробьев Юрий Викторович</dc:creator>
  <cp:lastModifiedBy>Якунин Артем Львович</cp:lastModifiedBy>
  <dcterms:created xsi:type="dcterms:W3CDTF">2024-10-28T04:44:12Z</dcterms:created>
  <dcterms:modified xsi:type="dcterms:W3CDTF">2024-11-01T11:07:10Z</dcterms:modified>
</cp:coreProperties>
</file>